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worksheets/sheet118.xml" ContentType="application/vnd.openxmlformats-officedocument.spreadsheetml.worksheet+xml"/>
  <Override PartName="/xl/worksheets/sheet119.xml" ContentType="application/vnd.openxmlformats-officedocument.spreadsheetml.worksheet+xml"/>
  <Override PartName="/xl/worksheets/sheet120.xml" ContentType="application/vnd.openxmlformats-officedocument.spreadsheetml.worksheet+xml"/>
  <Override PartName="/xl/worksheets/sheet121.xml" ContentType="application/vnd.openxmlformats-officedocument.spreadsheetml.worksheet+xml"/>
  <Override PartName="/xl/worksheets/sheet12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xr:revisionPtr revIDLastSave="0" documentId="13_ncr:1_{C9AE2E91-2D5D-460B-AC62-8378CC0EBF4A}" xr6:coauthVersionLast="47" xr6:coauthVersionMax="47" xr10:uidLastSave="{00000000-0000-0000-0000-000000000000}"/>
  <bookViews>
    <workbookView xWindow="-108" yWindow="-108" windowWidth="23256" windowHeight="12456" tabRatio="767" activeTab="1" xr2:uid="{00000000-000D-0000-FFFF-FFFF00000000}"/>
  </bookViews>
  <sheets>
    <sheet name="Definice_Legenda" sheetId="118" r:id="rId1"/>
    <sheet name="OBSAH" sheetId="60" r:id="rId2"/>
    <sheet name="obec. zásady" sheetId="124" r:id="rId3"/>
    <sheet name="POTVRZENÍ" sheetId="125" r:id="rId4"/>
    <sheet name="ZÁSADY" sheetId="123" r:id="rId5"/>
    <sheet name="PŘÍLOHA I" sheetId="7" r:id="rId6"/>
    <sheet name="EU OV1" sheetId="1" r:id="rId7"/>
    <sheet name="EU KM1" sheetId="2" r:id="rId8"/>
    <sheet name="EU INS1" sheetId="3" r:id="rId9"/>
    <sheet name="EU INS2" sheetId="5" r:id="rId10"/>
    <sheet name="EU OVC" sheetId="6" r:id="rId11"/>
    <sheet name="PŘÍLOHA III" sheetId="8" r:id="rId12"/>
    <sheet name="EU OVA" sheetId="9" r:id="rId13"/>
    <sheet name="EU OVB" sheetId="10" r:id="rId14"/>
    <sheet name="PŘÍLOHA V" sheetId="11" r:id="rId15"/>
    <sheet name="EU LI1 " sheetId="12" r:id="rId16"/>
    <sheet name="EU LI2" sheetId="13" r:id="rId17"/>
    <sheet name=" EU LI3" sheetId="14" r:id="rId18"/>
    <sheet name="EU LIA" sheetId="15" r:id="rId19"/>
    <sheet name="EU LIB" sheetId="17" r:id="rId20"/>
    <sheet name="EU PV1" sheetId="18" r:id="rId21"/>
    <sheet name="PŘÍLOHA VII" sheetId="19" r:id="rId22"/>
    <sheet name="EU CC1" sheetId="20" r:id="rId23"/>
    <sheet name="EU CC2 " sheetId="21" r:id="rId24"/>
    <sheet name="EU CCA  " sheetId="22" r:id="rId25"/>
    <sheet name="PŘÍLOHA IX" sheetId="23" r:id="rId26"/>
    <sheet name="EU CCyB1" sheetId="24" r:id="rId27"/>
    <sheet name="EU CCyB2" sheetId="25" r:id="rId28"/>
    <sheet name="PŘÍLOHA XI" sheetId="27" r:id="rId29"/>
    <sheet name="EU LR1 – LRSum" sheetId="28" r:id="rId30"/>
    <sheet name="EU LR2 – LRCom" sheetId="29" r:id="rId31"/>
    <sheet name="EU LR3 – LRSpl" sheetId="30" r:id="rId32"/>
    <sheet name="EU LRA" sheetId="31" r:id="rId33"/>
    <sheet name="PŘÍLOHA XIII" sheetId="33" r:id="rId34"/>
    <sheet name="EU LIQA" sheetId="34" r:id="rId35"/>
    <sheet name="EU LIQ1" sheetId="35" r:id="rId36"/>
    <sheet name="EU LIQB" sheetId="36" r:id="rId37"/>
    <sheet name="EU LIQ2" sheetId="37" r:id="rId38"/>
    <sheet name="PŘÍLOHA XV" sheetId="38" r:id="rId39"/>
    <sheet name="EU CRA" sheetId="39" r:id="rId40"/>
    <sheet name="List3" sheetId="121" state="hidden" r:id="rId41"/>
    <sheet name="EU CRB" sheetId="40" r:id="rId42"/>
    <sheet name="EU CR1" sheetId="41" r:id="rId43"/>
    <sheet name="EU CR1-A" sheetId="42" r:id="rId44"/>
    <sheet name="EU CR2" sheetId="43" r:id="rId45"/>
    <sheet name="EU CR2a" sheetId="44" r:id="rId46"/>
    <sheet name="EU CQ1" sheetId="45" r:id="rId47"/>
    <sheet name="EU CQ2" sheetId="46" r:id="rId48"/>
    <sheet name="EU CQ3" sheetId="47" r:id="rId49"/>
    <sheet name="EU CQ4" sheetId="48" r:id="rId50"/>
    <sheet name="List4" sheetId="122" state="hidden" r:id="rId51"/>
    <sheet name=" EU CQ5" sheetId="49" r:id="rId52"/>
    <sheet name="EU CQ6" sheetId="50" r:id="rId53"/>
    <sheet name="EU CQ7" sheetId="51" r:id="rId54"/>
    <sheet name="EU CQ8" sheetId="52" r:id="rId55"/>
    <sheet name="PŘÍLOHA XVII" sheetId="53" r:id="rId56"/>
    <sheet name="List1" sheetId="119" state="hidden" r:id="rId57"/>
    <sheet name="EU CRC" sheetId="54" r:id="rId58"/>
    <sheet name="EU CR3" sheetId="55" r:id="rId59"/>
    <sheet name="PŘÍLOHA XIX" sheetId="56" r:id="rId60"/>
    <sheet name="EU CRD" sheetId="57" r:id="rId61"/>
    <sheet name="EU CR4" sheetId="58" r:id="rId62"/>
    <sheet name="EU CR5" sheetId="59" r:id="rId63"/>
    <sheet name="PŘÍLOHA XXI" sheetId="77" r:id="rId64"/>
    <sheet name="EU CRE" sheetId="78" r:id="rId65"/>
    <sheet name="EU CR6" sheetId="79" r:id="rId66"/>
    <sheet name="EU CR6-A" sheetId="80" r:id="rId67"/>
    <sheet name="EU CR7" sheetId="81" r:id="rId68"/>
    <sheet name="EU CR7-A" sheetId="82" r:id="rId69"/>
    <sheet name="EU CR8" sheetId="83" r:id="rId70"/>
    <sheet name="EU CR9" sheetId="84" r:id="rId71"/>
    <sheet name="EU CR9.1" sheetId="85" r:id="rId72"/>
    <sheet name="PŘÍLOHA XXIII" sheetId="86" r:id="rId73"/>
    <sheet name="EU CR10 " sheetId="87" r:id="rId74"/>
    <sheet name="PŘÍLOHA XXV" sheetId="88" r:id="rId75"/>
    <sheet name="EU CCRA" sheetId="89" r:id="rId76"/>
    <sheet name="EU CCR1" sheetId="90" r:id="rId77"/>
    <sheet name="EU CCR2" sheetId="91" r:id="rId78"/>
    <sheet name="EU CCR3" sheetId="92" r:id="rId79"/>
    <sheet name="EU CCR4" sheetId="93" r:id="rId80"/>
    <sheet name="EU CCR5" sheetId="94" r:id="rId81"/>
    <sheet name="EU CCR6" sheetId="95" r:id="rId82"/>
    <sheet name="List2" sheetId="120" state="hidden" r:id="rId83"/>
    <sheet name="EU CCR7" sheetId="96" r:id="rId84"/>
    <sheet name="EU CCR8" sheetId="97" r:id="rId85"/>
    <sheet name="PŘÍLOHA XXVII" sheetId="98" r:id="rId86"/>
    <sheet name="EU SECA" sheetId="100" r:id="rId87"/>
    <sheet name="EU SEC1" sheetId="101" r:id="rId88"/>
    <sheet name="EU SEC2" sheetId="102" r:id="rId89"/>
    <sheet name="EU SEC3" sheetId="103" r:id="rId90"/>
    <sheet name="EU SEC4" sheetId="104" r:id="rId91"/>
    <sheet name="EU SEC5" sheetId="105" r:id="rId92"/>
    <sheet name="PŘÍLOHA XXIX" sheetId="106" r:id="rId93"/>
    <sheet name="EU MRA" sheetId="107" r:id="rId94"/>
    <sheet name="EU MR1" sheetId="108" r:id="rId95"/>
    <sheet name="EU MRB" sheetId="109" r:id="rId96"/>
    <sheet name="EU MR2-A" sheetId="110" r:id="rId97"/>
    <sheet name="EU MR2-B" sheetId="111" r:id="rId98"/>
    <sheet name="EU MR3" sheetId="112" r:id="rId99"/>
    <sheet name="EU MR4" sheetId="113" r:id="rId100"/>
    <sheet name="PŘÍLOHA XXXI" sheetId="62" r:id="rId101"/>
    <sheet name="EU ORA" sheetId="63" r:id="rId102"/>
    <sheet name="EU OR1" sheetId="64" r:id="rId103"/>
    <sheet name="PŘÍLOHA XXXIII" sheetId="65" r:id="rId104"/>
    <sheet name="EU REMA" sheetId="66" r:id="rId105"/>
    <sheet name="EU REM1" sheetId="67" r:id="rId106"/>
    <sheet name="EU REM2" sheetId="68" r:id="rId107"/>
    <sheet name="EU REM3" sheetId="69" r:id="rId108"/>
    <sheet name="EU REM4" sheetId="70" r:id="rId109"/>
    <sheet name="EU REM5" sheetId="71" r:id="rId110"/>
    <sheet name="PŘÍLOHA XXXV" sheetId="72" r:id="rId111"/>
    <sheet name="EU AE1" sheetId="73" r:id="rId112"/>
    <sheet name="EU AE2" sheetId="74" r:id="rId113"/>
    <sheet name=" EU AE3" sheetId="75" r:id="rId114"/>
    <sheet name="EU AE4" sheetId="76" r:id="rId115"/>
    <sheet name="EBA_GL_2018_01" sheetId="117" r:id="rId116"/>
    <sheet name="IFRS9 (468)" sheetId="116" r:id="rId117"/>
    <sheet name="EU CQ1" sheetId="126" r:id="rId118"/>
    <sheet name="EU CQ2" sheetId="127" r:id="rId119"/>
    <sheet name="EU CQ3" sheetId="128" r:id="rId120"/>
    <sheet name="EU CQ4" sheetId="129" r:id="rId121"/>
    <sheet name="EU CQ5" sheetId="130" r:id="rId122"/>
  </sheets>
  <externalReferences>
    <externalReference r:id="rId123"/>
  </externalReferences>
  <definedNames>
    <definedName name="_xlnm._FilterDatabase" localSheetId="1" hidden="1">OBSAH!$A$8:$U$128</definedName>
    <definedName name="_ftn1" localSheetId="94">'EU MR1'!$G$13</definedName>
    <definedName name="_ftnref1" localSheetId="94">'EU MR1'!$G$10</definedName>
    <definedName name="_Toc483499698" localSheetId="15">'EU LI1 '!$C$3</definedName>
    <definedName name="_Toc483499734" localSheetId="98">'EU MR3'!#REF!</definedName>
    <definedName name="_Toc483499735" localSheetId="99">'EU MR4'!#REF!</definedName>
    <definedName name="_Toc510626265" localSheetId="115">EBA_GL_2018_01!#REF!</definedName>
    <definedName name="_Toc510626265" localSheetId="5">'PŘÍLOHA I'!#REF!</definedName>
    <definedName name="_Toc510626265" localSheetId="11">'PŘÍLOHA III'!#REF!</definedName>
    <definedName name="_Toc510626265" localSheetId="25">'PŘÍLOHA IX'!#REF!</definedName>
    <definedName name="_Toc510626265" localSheetId="14">'PŘÍLOHA V'!#REF!</definedName>
    <definedName name="_Toc510626265" localSheetId="21">'PŘÍLOHA VII'!#REF!</definedName>
    <definedName name="_Toc510626265" localSheetId="28">'PŘÍLOHA XI'!#REF!</definedName>
    <definedName name="_Toc510626265" localSheetId="33">'PŘÍLOHA XIII'!#REF!</definedName>
    <definedName name="_Toc510626265" localSheetId="59">'PŘÍLOHA XIX'!#REF!</definedName>
    <definedName name="_Toc510626265" localSheetId="38">'PŘÍLOHA XV'!#REF!</definedName>
    <definedName name="_Toc510626265" localSheetId="55">'PŘÍLOHA XVII'!#REF!</definedName>
    <definedName name="_Toc510626265" localSheetId="63">'PŘÍLOHA XXI'!#REF!</definedName>
    <definedName name="_Toc510626265" localSheetId="72">'PŘÍLOHA XXIII'!#REF!</definedName>
    <definedName name="_Toc510626265" localSheetId="92">'PŘÍLOHA XXIX'!#REF!</definedName>
    <definedName name="_Toc510626265" localSheetId="74">'PŘÍLOHA XXV'!#REF!</definedName>
    <definedName name="_Toc510626265" localSheetId="85">'PŘÍLOHA XXVII'!#REF!</definedName>
    <definedName name="_Toc510626265" localSheetId="100">'PŘÍLOHA XXXI'!#REF!</definedName>
    <definedName name="_Toc510626265" localSheetId="103">'PŘÍLOHA XXXIII'!#REF!</definedName>
    <definedName name="_Toc510626265" localSheetId="110">'PŘÍLOHA XXXV'!#REF!</definedName>
    <definedName name="_Toc510626266" localSheetId="115">EBA_GL_2018_01!#REF!</definedName>
    <definedName name="_Toc510626266" localSheetId="5">'PŘÍLOHA I'!#REF!</definedName>
    <definedName name="_Toc510626266" localSheetId="11">'PŘÍLOHA III'!#REF!</definedName>
    <definedName name="_Toc510626266" localSheetId="25">'PŘÍLOHA IX'!#REF!</definedName>
    <definedName name="_Toc510626266" localSheetId="14">'PŘÍLOHA V'!#REF!</definedName>
    <definedName name="_Toc510626266" localSheetId="21">'PŘÍLOHA VII'!#REF!</definedName>
    <definedName name="_Toc510626266" localSheetId="28">'PŘÍLOHA XI'!#REF!</definedName>
    <definedName name="_Toc510626266" localSheetId="33">'PŘÍLOHA XIII'!#REF!</definedName>
    <definedName name="_Toc510626266" localSheetId="59">'PŘÍLOHA XIX'!#REF!</definedName>
    <definedName name="_Toc510626266" localSheetId="38">'PŘÍLOHA XV'!#REF!</definedName>
    <definedName name="_Toc510626266" localSheetId="55">'PŘÍLOHA XVII'!#REF!</definedName>
    <definedName name="_Toc510626266" localSheetId="63">'PŘÍLOHA XXI'!#REF!</definedName>
    <definedName name="_Toc510626266" localSheetId="72">'PŘÍLOHA XXIII'!#REF!</definedName>
    <definedName name="_Toc510626266" localSheetId="92">'PŘÍLOHA XXIX'!#REF!</definedName>
    <definedName name="_Toc510626266" localSheetId="74">'PŘÍLOHA XXV'!#REF!</definedName>
    <definedName name="_Toc510626266" localSheetId="85">'PŘÍLOHA XXVII'!#REF!</definedName>
    <definedName name="_Toc510626266" localSheetId="100">'PŘÍLOHA XXXI'!#REF!</definedName>
    <definedName name="_Toc510626266" localSheetId="103">'PŘÍLOHA XXXIII'!#REF!</definedName>
    <definedName name="_Toc510626266" localSheetId="110">'PŘÍLOHA XXXV'!#REF!</definedName>
    <definedName name="_Toc510626267" localSheetId="115">EBA_GL_2018_01!#REF!</definedName>
    <definedName name="_Toc510626267" localSheetId="5">'PŘÍLOHA I'!#REF!</definedName>
    <definedName name="_Toc510626267" localSheetId="11">'PŘÍLOHA III'!#REF!</definedName>
    <definedName name="_Toc510626267" localSheetId="25">'PŘÍLOHA IX'!#REF!</definedName>
    <definedName name="_Toc510626267" localSheetId="14">'PŘÍLOHA V'!#REF!</definedName>
    <definedName name="_Toc510626267" localSheetId="21">'PŘÍLOHA VII'!#REF!</definedName>
    <definedName name="_Toc510626267" localSheetId="28">'PŘÍLOHA XI'!#REF!</definedName>
    <definedName name="_Toc510626267" localSheetId="33">'PŘÍLOHA XIII'!#REF!</definedName>
    <definedName name="_Toc510626267" localSheetId="59">'PŘÍLOHA XIX'!#REF!</definedName>
    <definedName name="_Toc510626267" localSheetId="38">'PŘÍLOHA XV'!#REF!</definedName>
    <definedName name="_Toc510626267" localSheetId="55">'PŘÍLOHA XVII'!#REF!</definedName>
    <definedName name="_Toc510626267" localSheetId="63">'PŘÍLOHA XXI'!#REF!</definedName>
    <definedName name="_Toc510626267" localSheetId="72">'PŘÍLOHA XXIII'!#REF!</definedName>
    <definedName name="_Toc510626267" localSheetId="92">'PŘÍLOHA XXIX'!#REF!</definedName>
    <definedName name="_Toc510626267" localSheetId="74">'PŘÍLOHA XXV'!#REF!</definedName>
    <definedName name="_Toc510626267" localSheetId="85">'PŘÍLOHA XXVII'!#REF!</definedName>
    <definedName name="_Toc510626267" localSheetId="100">'PŘÍLOHA XXXI'!#REF!</definedName>
    <definedName name="_Toc510626267" localSheetId="103">'PŘÍLOHA XXXIII'!#REF!</definedName>
    <definedName name="_Toc510626267" localSheetId="110">'PŘÍLOHA XXXV'!#REF!</definedName>
    <definedName name="_Toc510626268" localSheetId="115">EBA_GL_2018_01!#REF!</definedName>
    <definedName name="_Toc510626268" localSheetId="5">'PŘÍLOHA I'!#REF!</definedName>
    <definedName name="_Toc510626268" localSheetId="11">'PŘÍLOHA III'!#REF!</definedName>
    <definedName name="_Toc510626268" localSheetId="25">'PŘÍLOHA IX'!#REF!</definedName>
    <definedName name="_Toc510626268" localSheetId="14">'PŘÍLOHA V'!#REF!</definedName>
    <definedName name="_Toc510626268" localSheetId="21">'PŘÍLOHA VII'!#REF!</definedName>
    <definedName name="_Toc510626268" localSheetId="28">'PŘÍLOHA XI'!#REF!</definedName>
    <definedName name="_Toc510626268" localSheetId="33">'PŘÍLOHA XIII'!#REF!</definedName>
    <definedName name="_Toc510626268" localSheetId="59">'PŘÍLOHA XIX'!#REF!</definedName>
    <definedName name="_Toc510626268" localSheetId="38">'PŘÍLOHA XV'!#REF!</definedName>
    <definedName name="_Toc510626268" localSheetId="55">'PŘÍLOHA XVII'!#REF!</definedName>
    <definedName name="_Toc510626268" localSheetId="63">'PŘÍLOHA XXI'!#REF!</definedName>
    <definedName name="_Toc510626268" localSheetId="72">'PŘÍLOHA XXIII'!#REF!</definedName>
    <definedName name="_Toc510626268" localSheetId="92">'PŘÍLOHA XXIX'!#REF!</definedName>
    <definedName name="_Toc510626268" localSheetId="74">'PŘÍLOHA XXV'!#REF!</definedName>
    <definedName name="_Toc510626268" localSheetId="85">'PŘÍLOHA XXVII'!#REF!</definedName>
    <definedName name="_Toc510626268" localSheetId="100">'PŘÍLOHA XXXI'!#REF!</definedName>
    <definedName name="_Toc510626268" localSheetId="103">'PŘÍLOHA XXXIII'!#REF!</definedName>
    <definedName name="_Toc510626268" localSheetId="110">'PŘÍLOHA XXXV'!#REF!</definedName>
    <definedName name="_Toc510626269" localSheetId="115">EBA_GL_2018_01!#REF!</definedName>
    <definedName name="_Toc510626269" localSheetId="5">'PŘÍLOHA I'!#REF!</definedName>
    <definedName name="_Toc510626269" localSheetId="11">'PŘÍLOHA III'!#REF!</definedName>
    <definedName name="_Toc510626269" localSheetId="25">'PŘÍLOHA IX'!#REF!</definedName>
    <definedName name="_Toc510626269" localSheetId="14">'PŘÍLOHA V'!#REF!</definedName>
    <definedName name="_Toc510626269" localSheetId="21">'PŘÍLOHA VII'!#REF!</definedName>
    <definedName name="_Toc510626269" localSheetId="28">'PŘÍLOHA XI'!#REF!</definedName>
    <definedName name="_Toc510626269" localSheetId="33">'PŘÍLOHA XIII'!#REF!</definedName>
    <definedName name="_Toc510626269" localSheetId="59">'PŘÍLOHA XIX'!#REF!</definedName>
    <definedName name="_Toc510626269" localSheetId="38">'PŘÍLOHA XV'!#REF!</definedName>
    <definedName name="_Toc510626269" localSheetId="55">'PŘÍLOHA XVII'!#REF!</definedName>
    <definedName name="_Toc510626269" localSheetId="63">'PŘÍLOHA XXI'!#REF!</definedName>
    <definedName name="_Toc510626269" localSheetId="72">'PŘÍLOHA XXIII'!#REF!</definedName>
    <definedName name="_Toc510626269" localSheetId="92">'PŘÍLOHA XXIX'!#REF!</definedName>
    <definedName name="_Toc510626269" localSheetId="74">'PŘÍLOHA XXV'!#REF!</definedName>
    <definedName name="_Toc510626269" localSheetId="85">'PŘÍLOHA XXVII'!#REF!</definedName>
    <definedName name="_Toc510626269" localSheetId="100">'PŘÍLOHA XXXI'!#REF!</definedName>
    <definedName name="_Toc510626269" localSheetId="103">'PŘÍLOHA XXXIII'!#REF!</definedName>
    <definedName name="_Toc510626269" localSheetId="110">'PŘÍLOHA XXXV'!#REF!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2">'EU CC1'!$7:$7</definedName>
    <definedName name="_xlnm.Print_Area" localSheetId="58">'EU CR3'!$B$1:$K$21</definedName>
    <definedName name="_xlnm.Print_Area" localSheetId="66">'EU CR6-A'!$A$2:$J$24</definedName>
    <definedName name="_xlnm.Print_Area" localSheetId="67">'EU CR7'!$B$2:$H$27</definedName>
    <definedName name="_xlnm.Print_Area" localSheetId="70">'EU CR9'!$B$4:$J$51</definedName>
    <definedName name="_xlnm.Print_Area" localSheetId="71">'EU CR9.1'!$B$2:$I$30</definedName>
    <definedName name="_xlnm.Print_Area" localSheetId="32">'EU LRA'!$B$2:$D$9</definedName>
    <definedName name="_xlnm.Print_Area" localSheetId="22">'EU CC1'!$B$7:$E$127</definedName>
    <definedName name="_xlnm.Print_Area" localSheetId="15">'EU LI1 '!$B$3:$J$31</definedName>
    <definedName name="_xlnm.Print_Area" localSheetId="29">'EU LR1 – LRSum'!$B$2:$D$21</definedName>
    <definedName name="_xlnm.Print_Area" localSheetId="30">'EU LR2 – LRCom'!$B$2:$E$72</definedName>
    <definedName name="_xlnm.Print_Area" localSheetId="31">'EU LR3 – LRSpl'!$B$2:$D$17</definedName>
    <definedName name="_xlnm.Print_Area" localSheetId="91">'EU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2" i="71" l="1"/>
  <c r="L11" i="71"/>
  <c r="L10" i="71"/>
  <c r="L9" i="71"/>
  <c r="L8" i="71"/>
  <c r="L7" i="71"/>
  <c r="L6" i="71"/>
  <c r="C10" i="47"/>
  <c r="N30" i="47"/>
  <c r="D20" i="47"/>
  <c r="F16" i="47"/>
  <c r="D16" i="47"/>
  <c r="C16" i="47"/>
  <c r="N15" i="47"/>
  <c r="N16" i="47" s="1"/>
  <c r="G15" i="47"/>
  <c r="G16" i="47" s="1"/>
  <c r="D15" i="47"/>
  <c r="D14" i="47"/>
  <c r="C9" i="47"/>
  <c r="D10" i="43" l="1"/>
  <c r="D7" i="43"/>
  <c r="D9" i="43"/>
  <c r="D8" i="43" s="1"/>
  <c r="D11" i="43" s="1"/>
  <c r="C30" i="41" l="1"/>
  <c r="I8" i="41" l="1"/>
  <c r="D8" i="41"/>
  <c r="C15" i="83" l="1"/>
  <c r="M43" i="24"/>
  <c r="L43" i="24"/>
  <c r="K43" i="24"/>
  <c r="J43" i="24"/>
  <c r="I43" i="24"/>
  <c r="H43" i="24"/>
  <c r="G43" i="24"/>
  <c r="F43" i="24"/>
  <c r="E43" i="24"/>
  <c r="D43" i="24"/>
  <c r="C43" i="24"/>
  <c r="O42" i="24"/>
  <c r="N42" i="24"/>
  <c r="M42" i="24"/>
  <c r="L42" i="24"/>
  <c r="K42" i="24"/>
  <c r="J42" i="24"/>
  <c r="I42" i="24"/>
  <c r="H42" i="24"/>
  <c r="G42" i="24"/>
  <c r="F42" i="24"/>
  <c r="E42" i="24"/>
  <c r="D42" i="24"/>
  <c r="C42" i="24"/>
  <c r="O41" i="24"/>
  <c r="N41" i="24"/>
  <c r="M41" i="24"/>
  <c r="L41" i="24"/>
  <c r="K41" i="24"/>
  <c r="J41" i="24"/>
  <c r="I41" i="24"/>
  <c r="H41" i="24"/>
  <c r="G41" i="24"/>
  <c r="F41" i="24"/>
  <c r="E41" i="24"/>
  <c r="D41" i="24"/>
  <c r="C41" i="24"/>
  <c r="O40" i="24"/>
  <c r="N40" i="24"/>
  <c r="M40" i="24"/>
  <c r="L40" i="24"/>
  <c r="K40" i="24"/>
  <c r="J40" i="24"/>
  <c r="I40" i="24"/>
  <c r="H40" i="24"/>
  <c r="G40" i="24"/>
  <c r="F40" i="24"/>
  <c r="E40" i="24"/>
  <c r="D40" i="24"/>
  <c r="C40" i="24"/>
  <c r="O39" i="24"/>
  <c r="N39" i="24"/>
  <c r="M39" i="24"/>
  <c r="L39" i="24"/>
  <c r="K39" i="24"/>
  <c r="J39" i="24"/>
  <c r="I39" i="24"/>
  <c r="H39" i="24"/>
  <c r="G39" i="24"/>
  <c r="F39" i="24"/>
  <c r="E39" i="24"/>
  <c r="D39" i="24"/>
  <c r="C39" i="24"/>
  <c r="O38" i="24"/>
  <c r="N38" i="24"/>
  <c r="M38" i="24"/>
  <c r="L38" i="24"/>
  <c r="K38" i="24"/>
  <c r="J38" i="24"/>
  <c r="I38" i="24"/>
  <c r="H38" i="24"/>
  <c r="G38" i="24"/>
  <c r="F38" i="24"/>
  <c r="E38" i="24"/>
  <c r="D38" i="24"/>
  <c r="C38" i="24"/>
  <c r="O37" i="24"/>
  <c r="N37" i="24"/>
  <c r="M37" i="24"/>
  <c r="L37" i="24"/>
  <c r="K37" i="24"/>
  <c r="J37" i="24"/>
  <c r="I37" i="24"/>
  <c r="H37" i="24"/>
  <c r="G37" i="24"/>
  <c r="F37" i="24"/>
  <c r="E37" i="24"/>
  <c r="D37" i="24"/>
  <c r="C37" i="24"/>
  <c r="O36" i="24"/>
  <c r="N36" i="24"/>
  <c r="M36" i="24"/>
  <c r="L36" i="24"/>
  <c r="K36" i="24"/>
  <c r="J36" i="24"/>
  <c r="I36" i="24"/>
  <c r="H36" i="24"/>
  <c r="G36" i="24"/>
  <c r="F36" i="24"/>
  <c r="E36" i="24"/>
  <c r="D36" i="24"/>
  <c r="C36" i="24"/>
  <c r="O35" i="24"/>
  <c r="N35" i="24"/>
  <c r="M35" i="24"/>
  <c r="L35" i="24"/>
  <c r="K35" i="24"/>
  <c r="J35" i="24"/>
  <c r="I35" i="24"/>
  <c r="H35" i="24"/>
  <c r="G35" i="24"/>
  <c r="F35" i="24"/>
  <c r="E35" i="24"/>
  <c r="D35" i="24"/>
  <c r="C35" i="24"/>
  <c r="O34" i="24"/>
  <c r="N34" i="24"/>
  <c r="M34" i="24"/>
  <c r="L34" i="24"/>
  <c r="K34" i="24"/>
  <c r="J34" i="24"/>
  <c r="I34" i="24"/>
  <c r="H34" i="24"/>
  <c r="G34" i="24"/>
  <c r="F34" i="24"/>
  <c r="E34" i="24"/>
  <c r="D34" i="24"/>
  <c r="C34" i="24"/>
  <c r="O33" i="24"/>
  <c r="N33" i="24"/>
  <c r="M33" i="24"/>
  <c r="L33" i="24"/>
  <c r="K33" i="24"/>
  <c r="J33" i="24"/>
  <c r="I33" i="24"/>
  <c r="H33" i="24"/>
  <c r="G33" i="24"/>
  <c r="F33" i="24"/>
  <c r="E33" i="24"/>
  <c r="D33" i="24"/>
  <c r="C33" i="24"/>
  <c r="O32" i="24"/>
  <c r="N32" i="24"/>
  <c r="M32" i="24"/>
  <c r="L32" i="24"/>
  <c r="K32" i="24"/>
  <c r="J32" i="24"/>
  <c r="I32" i="24"/>
  <c r="H32" i="24"/>
  <c r="G32" i="24"/>
  <c r="F32" i="24"/>
  <c r="E32" i="24"/>
  <c r="D32" i="24"/>
  <c r="C32" i="24"/>
  <c r="O31" i="24"/>
  <c r="N31" i="24"/>
  <c r="M31" i="24"/>
  <c r="L31" i="24"/>
  <c r="K31" i="24"/>
  <c r="J31" i="24"/>
  <c r="I31" i="24"/>
  <c r="H31" i="24"/>
  <c r="G31" i="24"/>
  <c r="F31" i="24"/>
  <c r="E31" i="24"/>
  <c r="D31" i="24"/>
  <c r="C31" i="24"/>
  <c r="O30" i="24"/>
  <c r="N30" i="24"/>
  <c r="M30" i="24"/>
  <c r="L30" i="24"/>
  <c r="K30" i="24"/>
  <c r="J30" i="24"/>
  <c r="I30" i="24"/>
  <c r="H30" i="24"/>
  <c r="G30" i="24"/>
  <c r="F30" i="24"/>
  <c r="E30" i="24"/>
  <c r="D30" i="24"/>
  <c r="C30" i="24"/>
  <c r="O29" i="24"/>
  <c r="N29" i="24"/>
  <c r="M29" i="24"/>
  <c r="L29" i="24"/>
  <c r="K29" i="24"/>
  <c r="J29" i="24"/>
  <c r="I29" i="24"/>
  <c r="H29" i="24"/>
  <c r="G29" i="24"/>
  <c r="F29" i="24"/>
  <c r="E29" i="24"/>
  <c r="D29" i="24"/>
  <c r="C29" i="24"/>
  <c r="O28" i="24"/>
  <c r="N28" i="24"/>
  <c r="M28" i="24"/>
  <c r="L28" i="24"/>
  <c r="K28" i="24"/>
  <c r="J28" i="24"/>
  <c r="I28" i="24"/>
  <c r="H28" i="24"/>
  <c r="G28" i="24"/>
  <c r="F28" i="24"/>
  <c r="E28" i="24"/>
  <c r="D28" i="24"/>
  <c r="C28" i="24"/>
  <c r="O27" i="24"/>
  <c r="N27" i="24"/>
  <c r="M27" i="24"/>
  <c r="L27" i="24"/>
  <c r="K27" i="24"/>
  <c r="J27" i="24"/>
  <c r="I27" i="24"/>
  <c r="H27" i="24"/>
  <c r="G27" i="24"/>
  <c r="F27" i="24"/>
  <c r="E27" i="24"/>
  <c r="D27" i="24"/>
  <c r="C27" i="24"/>
  <c r="O26" i="24"/>
  <c r="N26" i="24"/>
  <c r="M26" i="24"/>
  <c r="L26" i="24"/>
  <c r="K26" i="24"/>
  <c r="J26" i="24"/>
  <c r="I26" i="24"/>
  <c r="H26" i="24"/>
  <c r="G26" i="24"/>
  <c r="F26" i="24"/>
  <c r="E26" i="24"/>
  <c r="D26" i="24"/>
  <c r="C26" i="24"/>
  <c r="O25" i="24"/>
  <c r="N25" i="24"/>
  <c r="M25" i="24"/>
  <c r="L25" i="24"/>
  <c r="K25" i="24"/>
  <c r="J25" i="24"/>
  <c r="I25" i="24"/>
  <c r="H25" i="24"/>
  <c r="G25" i="24"/>
  <c r="F25" i="24"/>
  <c r="E25" i="24"/>
  <c r="D25" i="24"/>
  <c r="C25" i="24"/>
  <c r="O24" i="24"/>
  <c r="N24" i="24"/>
  <c r="M24" i="24"/>
  <c r="L24" i="24"/>
  <c r="K24" i="24"/>
  <c r="J24" i="24"/>
  <c r="I24" i="24"/>
  <c r="H24" i="24"/>
  <c r="G24" i="24"/>
  <c r="F24" i="24"/>
  <c r="E24" i="24"/>
  <c r="D24" i="24"/>
  <c r="C24" i="24"/>
  <c r="O23" i="24"/>
  <c r="N23" i="24"/>
  <c r="M23" i="24"/>
  <c r="L23" i="24"/>
  <c r="K23" i="24"/>
  <c r="J23" i="24"/>
  <c r="I23" i="24"/>
  <c r="H23" i="24"/>
  <c r="G23" i="24"/>
  <c r="F23" i="24"/>
  <c r="E23" i="24"/>
  <c r="D23" i="24"/>
  <c r="C23" i="24"/>
  <c r="O22" i="24"/>
  <c r="N22" i="24"/>
  <c r="M22" i="24"/>
  <c r="L22" i="24"/>
  <c r="K22" i="24"/>
  <c r="J22" i="24"/>
  <c r="I22" i="24"/>
  <c r="H22" i="24"/>
  <c r="G22" i="24"/>
  <c r="F22" i="24"/>
  <c r="E22" i="24"/>
  <c r="D22" i="24"/>
  <c r="C22" i="24"/>
  <c r="O21" i="24"/>
  <c r="N21" i="24"/>
  <c r="M21" i="24"/>
  <c r="L21" i="24"/>
  <c r="K21" i="24"/>
  <c r="J21" i="24"/>
  <c r="I21" i="24"/>
  <c r="H21" i="24"/>
  <c r="G21" i="24"/>
  <c r="F21" i="24"/>
  <c r="E21" i="24"/>
  <c r="D21" i="24"/>
  <c r="C21" i="24"/>
  <c r="O20" i="24"/>
  <c r="N20" i="24"/>
  <c r="M20" i="24"/>
  <c r="L20" i="24"/>
  <c r="K20" i="24"/>
  <c r="J20" i="24"/>
  <c r="I20" i="24"/>
  <c r="H20" i="24"/>
  <c r="G20" i="24"/>
  <c r="F20" i="24"/>
  <c r="E20" i="24"/>
  <c r="D20" i="24"/>
  <c r="C20" i="24"/>
  <c r="O19" i="24"/>
  <c r="N19" i="24"/>
  <c r="M19" i="24"/>
  <c r="L19" i="24"/>
  <c r="K19" i="24"/>
  <c r="J19" i="24"/>
  <c r="I19" i="24"/>
  <c r="H19" i="24"/>
  <c r="G19" i="24"/>
  <c r="F19" i="24"/>
  <c r="E19" i="24"/>
  <c r="D19" i="24"/>
  <c r="C19" i="24"/>
  <c r="O18" i="24"/>
  <c r="N18" i="24"/>
  <c r="M18" i="24"/>
  <c r="L18" i="24"/>
  <c r="K18" i="24"/>
  <c r="J18" i="24"/>
  <c r="I18" i="24"/>
  <c r="H18" i="24"/>
  <c r="G18" i="24"/>
  <c r="F18" i="24"/>
  <c r="E18" i="24"/>
  <c r="D18" i="24"/>
  <c r="C18" i="24"/>
  <c r="O17" i="24"/>
  <c r="N17" i="24"/>
  <c r="M17" i="24"/>
  <c r="L17" i="24"/>
  <c r="K17" i="24"/>
  <c r="J17" i="24"/>
  <c r="I17" i="24"/>
  <c r="H17" i="24"/>
  <c r="G17" i="24"/>
  <c r="F17" i="24"/>
  <c r="E17" i="24"/>
  <c r="D17" i="24"/>
  <c r="C17" i="24"/>
  <c r="O16" i="24"/>
  <c r="N16" i="24"/>
  <c r="M16" i="24"/>
  <c r="L16" i="24"/>
  <c r="K16" i="24"/>
  <c r="J16" i="24"/>
  <c r="I16" i="24"/>
  <c r="H16" i="24"/>
  <c r="G16" i="24"/>
  <c r="F16" i="24"/>
  <c r="E16" i="24"/>
  <c r="D16" i="24"/>
  <c r="C16" i="24"/>
  <c r="O15" i="24"/>
  <c r="N15" i="24"/>
  <c r="M15" i="24"/>
  <c r="L15" i="24"/>
  <c r="K15" i="24"/>
  <c r="J15" i="24"/>
  <c r="I15" i="24"/>
  <c r="H15" i="24"/>
  <c r="G15" i="24"/>
  <c r="F15" i="24"/>
  <c r="E15" i="24"/>
  <c r="D15" i="24"/>
  <c r="C15" i="24"/>
  <c r="O14" i="24"/>
  <c r="N14" i="24"/>
  <c r="M14" i="24"/>
  <c r="L14" i="24"/>
  <c r="K14" i="24"/>
  <c r="J14" i="24"/>
  <c r="I14" i="24"/>
  <c r="H14" i="24"/>
  <c r="G14" i="24"/>
  <c r="F14" i="24"/>
  <c r="E14" i="24"/>
  <c r="D14" i="24"/>
  <c r="C14" i="24"/>
  <c r="O13" i="24"/>
  <c r="N13" i="24"/>
  <c r="M13" i="24"/>
  <c r="L13" i="24"/>
  <c r="K13" i="24"/>
  <c r="J13" i="24"/>
  <c r="I13" i="24"/>
  <c r="H13" i="24"/>
  <c r="G13" i="24"/>
  <c r="F13" i="24"/>
  <c r="E13" i="24"/>
  <c r="D13" i="24"/>
  <c r="C13" i="24"/>
  <c r="O12" i="24"/>
  <c r="N12" i="24"/>
  <c r="M12" i="24"/>
  <c r="L12" i="24"/>
  <c r="K12" i="24"/>
  <c r="J12" i="24"/>
  <c r="I12" i="24"/>
  <c r="H12" i="24"/>
  <c r="G12" i="24"/>
  <c r="F12" i="24"/>
  <c r="E12" i="24"/>
  <c r="D12" i="24"/>
  <c r="C12" i="24"/>
  <c r="O11" i="24"/>
  <c r="N11" i="24"/>
  <c r="M11" i="24"/>
  <c r="L11" i="24"/>
  <c r="K11" i="24"/>
  <c r="J11" i="24"/>
  <c r="I11" i="24"/>
  <c r="H11" i="24"/>
  <c r="G11" i="24"/>
  <c r="F11" i="24"/>
  <c r="E11" i="24"/>
  <c r="D11" i="24"/>
  <c r="C11" i="24"/>
  <c r="F18" i="47" l="1"/>
  <c r="J8" i="45"/>
  <c r="I8" i="45"/>
  <c r="H8" i="45"/>
  <c r="G8" i="45"/>
  <c r="F8" i="45"/>
  <c r="E8" i="45"/>
  <c r="D8" i="45"/>
  <c r="C8" i="45"/>
  <c r="C17" i="45" s="1"/>
  <c r="Q23" i="41" l="1"/>
  <c r="P23" i="41"/>
  <c r="D10" i="48" l="1"/>
  <c r="J17" i="45"/>
  <c r="I17" i="45"/>
  <c r="H17" i="45"/>
  <c r="G17" i="45"/>
  <c r="F17" i="45"/>
  <c r="E17" i="45"/>
  <c r="D17" i="45"/>
  <c r="E28" i="49"/>
  <c r="D28" i="49"/>
  <c r="I28" i="49"/>
  <c r="H28" i="49"/>
  <c r="G28" i="49"/>
  <c r="F28" i="49"/>
  <c r="H10" i="48"/>
  <c r="H32" i="48" s="1"/>
  <c r="G10" i="48"/>
  <c r="G32" i="48" s="1"/>
  <c r="F10" i="48"/>
  <c r="E10" i="48"/>
  <c r="I21" i="48"/>
  <c r="I32" i="48" s="1"/>
  <c r="F21" i="48"/>
  <c r="E21" i="48"/>
  <c r="D21" i="48"/>
  <c r="J32" i="48"/>
  <c r="C18" i="47"/>
  <c r="C31" i="47" s="1"/>
  <c r="D9" i="47"/>
  <c r="N10" i="47"/>
  <c r="N18" i="47"/>
  <c r="M10" i="47"/>
  <c r="M18" i="47"/>
  <c r="L10" i="47"/>
  <c r="L18" i="47"/>
  <c r="K10" i="47"/>
  <c r="K18" i="47"/>
  <c r="J10" i="47"/>
  <c r="J18" i="47"/>
  <c r="I10" i="47"/>
  <c r="I18" i="47"/>
  <c r="H10" i="47"/>
  <c r="H18" i="47"/>
  <c r="G10" i="47"/>
  <c r="G18" i="47"/>
  <c r="F10" i="47"/>
  <c r="K8" i="40" s="1"/>
  <c r="E10" i="47"/>
  <c r="E18" i="47"/>
  <c r="D10" i="47"/>
  <c r="D18" i="47"/>
  <c r="C24" i="47"/>
  <c r="I8" i="42"/>
  <c r="I7" i="42"/>
  <c r="H9" i="42"/>
  <c r="G9" i="42"/>
  <c r="F9" i="42"/>
  <c r="E9" i="42"/>
  <c r="D9" i="42"/>
  <c r="J8" i="41"/>
  <c r="N23" i="41"/>
  <c r="M23" i="41"/>
  <c r="L23" i="41"/>
  <c r="K23" i="41"/>
  <c r="J23" i="41"/>
  <c r="I23" i="41"/>
  <c r="H23" i="41"/>
  <c r="G23" i="41"/>
  <c r="F23" i="41"/>
  <c r="E23" i="41"/>
  <c r="D23" i="41"/>
  <c r="C23" i="41"/>
  <c r="Q17" i="41"/>
  <c r="P17" i="41"/>
  <c r="O17" i="41"/>
  <c r="N17" i="41"/>
  <c r="M17" i="41"/>
  <c r="L17" i="41"/>
  <c r="K17" i="41"/>
  <c r="J17" i="41"/>
  <c r="I17" i="41"/>
  <c r="H17" i="41"/>
  <c r="G17" i="41"/>
  <c r="F17" i="41"/>
  <c r="E17" i="41"/>
  <c r="D17" i="41"/>
  <c r="C17" i="41"/>
  <c r="Q9" i="41"/>
  <c r="P9" i="41"/>
  <c r="O9" i="41"/>
  <c r="N9" i="41"/>
  <c r="M9" i="41"/>
  <c r="L9" i="41"/>
  <c r="K9" i="41"/>
  <c r="J9" i="41"/>
  <c r="I9" i="41"/>
  <c r="H9" i="41"/>
  <c r="G9" i="41"/>
  <c r="F9" i="41"/>
  <c r="E9" i="41"/>
  <c r="D9" i="41"/>
  <c r="C9" i="41"/>
  <c r="J18" i="122"/>
  <c r="I18" i="122"/>
  <c r="H18" i="122"/>
  <c r="G18" i="122"/>
  <c r="F18" i="122"/>
  <c r="E18" i="122"/>
  <c r="C8" i="5"/>
  <c r="F7" i="1"/>
  <c r="L31" i="47" l="1"/>
  <c r="B8" i="40"/>
  <c r="M31" i="47"/>
  <c r="G31" i="47"/>
  <c r="I31" i="47"/>
  <c r="K31" i="47"/>
  <c r="E32" i="48"/>
  <c r="F32" i="48"/>
  <c r="D32" i="48"/>
  <c r="E31" i="47"/>
  <c r="H31" i="47"/>
  <c r="J31" i="47"/>
  <c r="D31" i="47"/>
  <c r="I9" i="42"/>
  <c r="G30" i="41"/>
  <c r="K30" i="41"/>
  <c r="O30" i="41"/>
  <c r="M30" i="41"/>
  <c r="P30" i="41"/>
  <c r="Q30" i="41"/>
  <c r="D30" i="41"/>
  <c r="H30" i="41"/>
  <c r="L30" i="41"/>
  <c r="E30" i="41"/>
  <c r="I30" i="41"/>
  <c r="F30" i="41"/>
  <c r="J30" i="41"/>
  <c r="N30" i="41"/>
  <c r="F24" i="47"/>
  <c r="F31" i="47" l="1"/>
  <c r="N24" i="47"/>
  <c r="N31" i="4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E02E1EA1-8AAC-46FE-A2F1-7F578A4C9599}">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D6A04DBB-2895-4D7E-8408-532BD0486E15}">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 ref="A38" authorId="0" shapeId="0" xr:uid="{90DE9D1C-98E8-4D29-AE8B-B025CD24549F}">
      <text>
        <r>
          <rPr>
            <b/>
            <sz val="9"/>
            <color indexed="81"/>
            <rFont val="Tahoma"/>
            <family val="2"/>
            <charset val="238"/>
          </rPr>
          <t>Autor:</t>
        </r>
        <r>
          <rPr>
            <sz val="9"/>
            <color indexed="81"/>
            <rFont val="Tahoma"/>
            <family val="2"/>
            <charset val="238"/>
          </rPr>
          <t xml:space="preserve">
Lenka Maršálková Obergriesová </t>
        </r>
      </text>
    </comment>
    <comment ref="A40" authorId="0" shapeId="0" xr:uid="{17F92C45-4E6B-4F9F-B545-5816F1EDF315}">
      <text>
        <r>
          <rPr>
            <b/>
            <sz val="9"/>
            <color indexed="81"/>
            <rFont val="Tahoma"/>
            <family val="2"/>
            <charset val="238"/>
          </rPr>
          <t>Autor:</t>
        </r>
        <r>
          <rPr>
            <sz val="9"/>
            <color indexed="81"/>
            <rFont val="Tahoma"/>
            <family val="2"/>
            <charset val="238"/>
          </rPr>
          <t xml:space="preserve">
Lenka Maršálková Obergriesová </t>
        </r>
      </text>
    </comment>
    <comment ref="A44" authorId="0" shapeId="0" xr:uid="{FE34027F-3284-473A-BA70-FFD6CA7D2929}">
      <text>
        <r>
          <rPr>
            <b/>
            <sz val="9"/>
            <color indexed="81"/>
            <rFont val="Tahoma"/>
            <family val="2"/>
            <charset val="238"/>
          </rPr>
          <t>Autor:</t>
        </r>
        <r>
          <rPr>
            <sz val="9"/>
            <color indexed="81"/>
            <rFont val="Tahoma"/>
            <family val="2"/>
            <charset val="238"/>
          </rPr>
          <t xml:space="preserve">
+ TAB. 18 
SNÍŽENÁ HODNOTA SLOUPEC 121
EU CQ3</t>
        </r>
      </text>
    </comment>
    <comment ref="A45" authorId="0" shapeId="0" xr:uid="{CFA7F5A6-4D5D-400C-B69C-15F3AB788067}">
      <text>
        <r>
          <rPr>
            <b/>
            <sz val="20"/>
            <color indexed="81"/>
            <rFont val="Tahoma"/>
            <family val="2"/>
            <charset val="238"/>
          </rPr>
          <t>řádek 005 = finrep  18.00 ostatní 
 = NPL.04</t>
        </r>
      </text>
    </comment>
    <comment ref="A46" authorId="0" shapeId="0" xr:uid="{83256CC0-B974-436E-BC2F-33FDB554C404}">
      <text>
        <r>
          <rPr>
            <b/>
            <sz val="9"/>
            <color indexed="81"/>
            <rFont val="Tahoma"/>
            <family val="2"/>
            <charset val="238"/>
          </rPr>
          <t>Autor:</t>
        </r>
        <r>
          <rPr>
            <sz val="9"/>
            <color indexed="81"/>
            <rFont val="Tahoma"/>
            <family val="2"/>
            <charset val="238"/>
          </rPr>
          <t xml:space="preserve">
Tagetik 008D-08D   risk </t>
        </r>
        <r>
          <rPr>
            <b/>
            <sz val="9"/>
            <color indexed="81"/>
            <rFont val="Tahoma"/>
            <family val="2"/>
            <charset val="238"/>
          </rPr>
          <t xml:space="preserve"> CR1-A</t>
        </r>
      </text>
    </comment>
    <comment ref="A47" authorId="0" shapeId="0" xr:uid="{B3BA9D04-4BE3-4F7B-BD5D-A0628C6A6EC4}">
      <text>
        <r>
          <rPr>
            <b/>
            <sz val="9"/>
            <color indexed="81"/>
            <rFont val="Tahoma"/>
            <family val="2"/>
            <charset val="238"/>
          </rPr>
          <t>Autor:</t>
        </r>
        <r>
          <rPr>
            <sz val="9"/>
            <color indexed="81"/>
            <rFont val="Tahoma"/>
            <family val="2"/>
            <charset val="238"/>
          </rPr>
          <t xml:space="preserve">
TAGETIK 008D  </t>
        </r>
        <r>
          <rPr>
            <b/>
            <sz val="14"/>
            <color indexed="81"/>
            <rFont val="Tahoma"/>
            <family val="2"/>
            <charset val="238"/>
          </rPr>
          <t>CR2</t>
        </r>
      </text>
    </comment>
    <comment ref="A48" authorId="0" shapeId="0" xr:uid="{A06D6EF7-C05F-4EFC-9987-0A4C55C5D3C8}">
      <text>
        <r>
          <rPr>
            <b/>
            <sz val="14"/>
            <color indexed="81"/>
            <rFont val="Tahoma"/>
            <family val="2"/>
            <charset val="238"/>
          </rPr>
          <t>Autor:
u tabulky CR2a platí předpokldádám stejné pravidlo jako v ČS, tj. vyplňujeme jen pokud bychom měli non-performing pohledávky nad 5%, je to tak&lt;</t>
        </r>
      </text>
    </comment>
    <comment ref="A49" authorId="0" shapeId="0" xr:uid="{286B1D11-89A4-4D47-B5CF-C9E4BBF30BAB}">
      <text>
        <r>
          <rPr>
            <b/>
            <sz val="9"/>
            <color indexed="81"/>
            <rFont val="Tahoma"/>
            <family val="2"/>
            <charset val="238"/>
          </rPr>
          <t>Autor:</t>
        </r>
        <r>
          <rPr>
            <sz val="9"/>
            <color indexed="81"/>
            <rFont val="Tahoma"/>
            <family val="2"/>
            <charset val="238"/>
          </rPr>
          <t xml:space="preserve">
NPL.01</t>
        </r>
      </text>
    </comment>
    <comment ref="A50" authorId="0" shapeId="0" xr:uid="{25F0192F-27CB-4B78-89CB-848F2AF5EE9D}">
      <text>
        <r>
          <rPr>
            <b/>
            <sz val="9"/>
            <color indexed="81"/>
            <rFont val="Tahoma"/>
            <family val="2"/>
            <charset val="238"/>
          </rPr>
          <t>Autor:</t>
        </r>
        <r>
          <rPr>
            <sz val="9"/>
            <color indexed="81"/>
            <rFont val="Tahoma"/>
            <family val="2"/>
            <charset val="238"/>
          </rPr>
          <t xml:space="preserve">
 = NPL2 - empty - zatím nerelevantní</t>
        </r>
      </text>
    </comment>
    <comment ref="A51" authorId="0" shapeId="0" xr:uid="{D1C4A59E-41F5-4576-A174-FC3DFC3E2101}">
      <text>
        <r>
          <rPr>
            <b/>
            <sz val="9"/>
            <color indexed="81"/>
            <rFont val="Tahoma"/>
            <family val="2"/>
            <charset val="238"/>
          </rPr>
          <t>Autor:</t>
        </r>
        <r>
          <rPr>
            <sz val="9"/>
            <color indexed="81"/>
            <rFont val="Tahoma"/>
            <family val="2"/>
            <charset val="238"/>
          </rPr>
          <t xml:space="preserve">
 = NPL 03 + EF18.00</t>
        </r>
      </text>
    </comment>
    <comment ref="A52" authorId="0" shapeId="0" xr:uid="{45D9CDA8-EF07-4F21-9628-02AD0D04A3AC}">
      <text>
        <r>
          <rPr>
            <b/>
            <sz val="9"/>
            <color indexed="81"/>
            <rFont val="Tahoma"/>
            <family val="2"/>
            <charset val="238"/>
          </rPr>
          <t>Autor:</t>
        </r>
        <r>
          <rPr>
            <sz val="9"/>
            <color indexed="81"/>
            <rFont val="Tahoma"/>
            <family val="2"/>
            <charset val="238"/>
          </rPr>
          <t xml:space="preserve">
= NPL .05</t>
        </r>
      </text>
    </comment>
    <comment ref="A53" authorId="0" shapeId="0" xr:uid="{324B82F6-7063-4B33-8460-F822DB366DD6}">
      <text>
        <r>
          <rPr>
            <b/>
            <sz val="9"/>
            <color indexed="81"/>
            <rFont val="Tahoma"/>
            <family val="2"/>
            <charset val="238"/>
          </rPr>
          <t>Autor:</t>
        </r>
        <r>
          <rPr>
            <sz val="9"/>
            <color indexed="81"/>
            <rFont val="Tahoma"/>
            <family val="2"/>
            <charset val="238"/>
          </rPr>
          <t xml:space="preserve">
Finrep F6.01
= NPL.06</t>
        </r>
      </text>
    </comment>
    <comment ref="A54" authorId="0" shapeId="0" xr:uid="{74AE5B43-72EF-4682-B4D6-F568D32BCC69}">
      <text>
        <r>
          <rPr>
            <b/>
            <sz val="9"/>
            <color indexed="81"/>
            <rFont val="Tahoma"/>
            <family val="2"/>
            <charset val="238"/>
          </rPr>
          <t>Autor:</t>
        </r>
        <r>
          <rPr>
            <sz val="9"/>
            <color indexed="81"/>
            <rFont val="Tahoma"/>
            <family val="2"/>
            <charset val="238"/>
          </rPr>
          <t xml:space="preserve">
NPL 07</t>
        </r>
      </text>
    </comment>
    <comment ref="A55" authorId="0" shapeId="0" xr:uid="{348B4E88-0669-4B42-ACD5-1D956EF5C113}">
      <text>
        <r>
          <rPr>
            <b/>
            <sz val="9"/>
            <color indexed="81"/>
            <rFont val="Tahoma"/>
            <family val="2"/>
            <charset val="238"/>
          </rPr>
          <t>Autor:</t>
        </r>
        <r>
          <rPr>
            <sz val="9"/>
            <color indexed="81"/>
            <rFont val="Tahoma"/>
            <family val="2"/>
            <charset val="238"/>
          </rPr>
          <t xml:space="preserve">
NPL 09</t>
        </r>
      </text>
    </comment>
    <comment ref="A56" authorId="0" shapeId="0" xr:uid="{F641100F-F97C-4474-81D4-242353CA3EB7}">
      <text>
        <r>
          <rPr>
            <b/>
            <sz val="9"/>
            <color indexed="81"/>
            <rFont val="Tahoma"/>
            <family val="2"/>
            <charset val="238"/>
          </rPr>
          <t>Autor:</t>
        </r>
        <r>
          <rPr>
            <sz val="9"/>
            <color indexed="81"/>
            <rFont val="Tahoma"/>
            <family val="2"/>
            <charset val="238"/>
          </rPr>
          <t xml:space="preserve">
NPL 10</t>
        </r>
      </text>
    </comment>
    <comment ref="A83" authorId="0" shapeId="0" xr:uid="{0B62C793-CF0E-48CA-9CC6-1758BE888A47}">
      <text>
        <r>
          <rPr>
            <b/>
            <sz val="9"/>
            <color indexed="81"/>
            <rFont val="Tahoma"/>
            <family val="2"/>
            <charset val="238"/>
          </rPr>
          <t>Autor:</t>
        </r>
        <r>
          <rPr>
            <sz val="9"/>
            <color indexed="81"/>
            <rFont val="Tahoma"/>
            <family val="2"/>
            <charset val="238"/>
          </rPr>
          <t xml:space="preserve">
pro list EU CCR 7 nemá SSCS žádné aktiva,
JD 
</t>
        </r>
      </text>
    </comment>
    <comment ref="A97" authorId="0" shapeId="0" xr:uid="{C2230261-B5CE-40FC-BA4C-8C1BCB82AF89}">
      <text>
        <r>
          <rPr>
            <b/>
            <sz val="12"/>
            <color indexed="81"/>
            <rFont val="Tahoma"/>
            <family val="2"/>
            <charset val="238"/>
          </rPr>
          <t>Autor:</t>
        </r>
        <r>
          <rPr>
            <sz val="12"/>
            <color indexed="81"/>
            <rFont val="Tahoma"/>
            <family val="2"/>
            <charset val="238"/>
          </rPr>
          <t xml:space="preserve">
Tedy předmětem této šablony mají být za market risk jen pozice, pro které držíme kapitál v rámci prvního pilíře podle CRR 575/13, tzn. pouze pozice obchodní knihy spolu s měnovým a komoditním rizikem bankovní knihy. Vzhledem k tomu, že stavebka vlastní obchodní portfolio nemá, s komoditami obchodovat nesmí a pozice může držet výhradně v CZK, tak nespadá do výpočtu kapitálových požadavků za první pilíř, a není tedy předmětem této šablony.
Pokud ale přesto za SSCS potřebujeme nějaká čísla vykázat, navrhuji vyplnit EU MR2-B samými nulami. Dejte, prosím, vědět, jestli s takovým postupem souhlasíte.
Díky,
H.</t>
        </r>
      </text>
    </comment>
  </commentList>
</comments>
</file>

<file path=xl/sharedStrings.xml><?xml version="1.0" encoding="utf-8"?>
<sst xmlns="http://schemas.openxmlformats.org/spreadsheetml/2006/main" count="5217" uniqueCount="2301">
  <si>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</si>
  <si>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</si>
  <si>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</si>
  <si>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</si>
  <si>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</si>
  <si>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</si>
  <si>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</si>
  <si>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</si>
  <si>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</si>
  <si>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</si>
  <si>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</si>
  <si>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</si>
  <si>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</si>
  <si>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</si>
  <si>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</si>
  <si>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</si>
  <si>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</si>
  <si>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</si>
  <si>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</si>
  <si>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</si>
  <si>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</si>
  <si>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</si>
  <si>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</si>
  <si>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</si>
  <si>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</si>
  <si>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</si>
  <si>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</si>
  <si>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</si>
  <si>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</si>
  <si>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</si>
  <si>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</si>
  <si>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</si>
  <si>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</si>
  <si>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</si>
  <si>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</si>
  <si>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</si>
  <si>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</si>
  <si>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</si>
  <si>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</si>
  <si>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</si>
  <si>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</si>
  <si>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</si>
  <si>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</si>
  <si>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</si>
  <si>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</si>
  <si>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T-2</t>
  </si>
  <si>
    <t>T-3</t>
  </si>
  <si>
    <t>T-4</t>
  </si>
  <si>
    <t>Dostupný kapitál (objem)</t>
  </si>
  <si>
    <t xml:space="preserve">Kmenový kapitál tier 1 </t>
  </si>
  <si>
    <t xml:space="preserve">Kapitál tier 1 </t>
  </si>
  <si>
    <t xml:space="preserve">Celkový kapitál </t>
  </si>
  <si>
    <t>Objemy rizikově vážených expozic</t>
  </si>
  <si>
    <r>
      <rPr>
        <b/>
        <sz val="11"/>
        <color rgb="FF000000"/>
        <rFont val="Calibri"/>
        <family val="2"/>
        <scheme val="minor"/>
      </rPr>
      <t>Kapitálové poměry (vyjádřeno jako procentní podíl objemu rizikově vážené expozice)</t>
    </r>
  </si>
  <si>
    <t>Poměr kapitálu tier 1 (%)</t>
  </si>
  <si>
    <t>Celkový kapitálový poměr (%)</t>
  </si>
  <si>
    <t>Dodatečné kapitálové požadavky k řešení rizik jiných než je riziko nadměrné páky (vyjádřeno jako procentní podíl objemu rizikově vážené expozice)</t>
  </si>
  <si>
    <t>EU 7a</t>
  </si>
  <si>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</si>
  <si>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</si>
  <si>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</si>
  <si>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</si>
  <si>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</si>
  <si>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</si>
  <si>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</si>
  <si>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</si>
  <si>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</si>
  <si>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</si>
  <si>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</si>
  <si>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</si>
  <si>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</si>
  <si>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</si>
  <si>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</si>
  <si>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</si>
  <si>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</si>
  <si>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</si>
  <si>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</si>
  <si>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</si>
  <si>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</si>
  <si>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</si>
  <si>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r>
      <rPr>
        <b/>
        <sz val="11"/>
        <color theme="1"/>
        <rFont val="Calibri"/>
        <family val="2"/>
        <scheme val="minor"/>
      </rPr>
      <t>Dodatečné kapitálové požadavky k řešení rizika nadměrné páky (vyjádřeno jako procentní podíl celkové míry expozic)</t>
    </r>
  </si>
  <si>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</si>
  <si>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</si>
  <si>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</si>
  <si>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</si>
  <si>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</si>
  <si>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</si>
  <si>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</si>
  <si>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</si>
  <si>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</si>
  <si>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</si>
  <si>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Ukazatel krytí likvidity</t>
  </si>
  <si>
    <t>Vysoce kvalitní likvidní aktiva celkem (vážená hodnota – průměr)</t>
  </si>
  <si>
    <t>EU 16a</t>
  </si>
  <si>
    <t xml:space="preserve">Odtok peněžních prostředků – celková vážená hodnota </t>
  </si>
  <si>
    <t>EU 16b</t>
  </si>
  <si>
    <t xml:space="preserve">Přítok peněžních prostředků – celková vážená hodnota </t>
  </si>
  <si>
    <t>Čistý odtok peněžních prostředků celkem (upravená hodnota)</t>
  </si>
  <si>
    <t>Ukazatel krytí likvidity (%)</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</si>
  <si>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</si>
  <si>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</si>
  <si>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</si>
  <si>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</si>
  <si>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</si>
  <si>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</si>
  <si>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</si>
  <si>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</si>
  <si>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</si>
  <si>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</si>
  <si>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</si>
  <si>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</si>
  <si>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</si>
  <si>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</si>
  <si>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</si>
  <si>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</si>
  <si>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</si>
  <si>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</si>
  <si>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</si>
  <si>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</si>
  <si>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</si>
  <si>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</si>
  <si>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</si>
  <si>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</si>
  <si>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</si>
  <si>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</si>
  <si>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</si>
  <si>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</si>
  <si>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</si>
  <si>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</si>
  <si>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</si>
  <si>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</si>
  <si>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</si>
  <si>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</si>
  <si>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</si>
  <si>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</si>
  <si>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</si>
  <si>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</si>
  <si>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</si>
  <si>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</si>
  <si>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</si>
  <si>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</si>
  <si>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</si>
  <si>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</si>
  <si>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</si>
  <si>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</si>
  <si>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</si>
  <si>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</si>
  <si>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</si>
  <si>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</si>
  <si>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</si>
  <si>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</si>
  <si>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</si>
  <si>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</si>
  <si>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</si>
  <si>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</si>
  <si>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</si>
  <si>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</si>
  <si>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</si>
  <si>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</si>
  <si>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</si>
  <si>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</si>
  <si>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</si>
  <si>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</si>
  <si>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</si>
  <si>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</si>
  <si>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</si>
  <si>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</si>
  <si>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</si>
  <si>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</si>
  <si>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</si>
  <si>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</si>
  <si>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</si>
  <si>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</si>
  <si>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</si>
  <si>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</si>
  <si>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</si>
  <si>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</si>
  <si>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</si>
  <si>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</si>
  <si>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</si>
  <si>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</si>
  <si>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</si>
  <si>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</si>
  <si>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</si>
  <si>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</si>
  <si>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</si>
  <si>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</si>
  <si>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</si>
  <si>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</si>
  <si>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</si>
  <si>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</si>
  <si>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</si>
  <si>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</si>
  <si>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</si>
  <si>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</si>
  <si>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</si>
  <si>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</si>
  <si>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</si>
  <si>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</si>
  <si>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</si>
  <si>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</si>
  <si>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</si>
  <si>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</si>
  <si>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</si>
  <si>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</si>
  <si>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</si>
  <si>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</si>
  <si>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</si>
  <si>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</si>
  <si>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</si>
  <si>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</si>
  <si>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</si>
  <si>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</si>
  <si>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</si>
  <si>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</si>
  <si>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</si>
  <si>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</si>
  <si>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</si>
  <si>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</si>
  <si>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</si>
  <si>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</si>
  <si>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</si>
  <si>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</si>
  <si>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</si>
  <si>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</si>
  <si>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</si>
  <si>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</si>
  <si>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</si>
  <si>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</si>
  <si>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</si>
  <si>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</si>
  <si>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</si>
  <si>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</si>
  <si>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</si>
  <si>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</si>
  <si>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</si>
  <si>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</si>
  <si>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</si>
  <si>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</si>
  <si>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</si>
  <si>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</si>
  <si>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</si>
  <si>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</si>
  <si>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</si>
  <si>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</si>
  <si>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</si>
  <si>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</si>
  <si>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</si>
  <si>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</si>
  <si>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</si>
  <si>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</si>
  <si>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</si>
  <si>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</si>
  <si>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</si>
  <si>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</si>
  <si>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</si>
  <si>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r>
      <rPr>
        <b/>
        <sz val="11"/>
        <color theme="1"/>
        <rFont val="Calibri"/>
        <family val="2"/>
        <scheme val="minor"/>
      </rPr>
      <t>Zdroj podle referenčních čísel/písmen v rozvaze na základě regulatorní konsolidace</t>
    </r>
    <r>
      <rPr>
        <sz val="11"/>
        <color rgb="FF000000"/>
        <rFont val="Calibri"/>
        <family val="2"/>
        <scheme val="minor"/>
      </rPr>
      <t> </t>
    </r>
  </si>
  <si>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</si>
  <si>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</si>
  <si>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</si>
  <si>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</si>
  <si>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</si>
  <si>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</si>
  <si>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</si>
  <si>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</si>
  <si>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</si>
  <si>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</si>
  <si>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</si>
  <si>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</si>
  <si>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</si>
  <si>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</si>
  <si>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</si>
  <si>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</si>
  <si>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</si>
  <si>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</si>
  <si>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(a) mínus (d)</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</si>
  <si>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</si>
  <si>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</si>
  <si>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</si>
  <si>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</si>
  <si>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</si>
  <si>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</si>
  <si>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</si>
  <si>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</si>
  <si>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</si>
  <si>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</si>
  <si>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</si>
  <si>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</si>
  <si>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</si>
  <si>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</si>
  <si>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</si>
  <si>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</si>
  <si>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</si>
  <si>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</si>
  <si>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</si>
  <si>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</si>
  <si>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</si>
  <si>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</si>
  <si>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</si>
  <si>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</si>
  <si>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</si>
  <si>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</si>
  <si>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</si>
  <si>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</si>
  <si>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</si>
  <si>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</si>
  <si>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</si>
  <si>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</si>
  <si>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</si>
  <si>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</si>
  <si>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</si>
  <si>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</si>
  <si>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</si>
  <si>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</si>
  <si>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</si>
  <si>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</si>
  <si>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</si>
  <si>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</si>
  <si>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</si>
  <si>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</si>
  <si>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</si>
  <si>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</si>
  <si>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</si>
  <si>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</si>
  <si>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</si>
  <si>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</si>
  <si>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</si>
  <si>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</si>
  <si>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</si>
  <si>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</si>
  <si>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</si>
  <si>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</si>
  <si>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</si>
  <si>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</si>
  <si>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</si>
  <si>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</si>
  <si>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</si>
  <si>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</si>
  <si>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</si>
  <si>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</si>
  <si>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</si>
  <si>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</si>
  <si>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</si>
  <si>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</si>
  <si>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</si>
  <si>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</si>
  <si>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r>
      <rPr>
        <sz val="9"/>
        <color theme="1"/>
        <rFont val="Calibri"/>
        <family val="2"/>
        <scheme val="minor"/>
      </rPr>
      <t>EU-56a</t>
    </r>
    <r>
      <rPr>
        <sz val="8"/>
        <color rgb="FF000000"/>
        <rFont val="Calibri"/>
        <family val="2"/>
        <scheme val="minor"/>
      </rPr>
      <t> </t>
    </r>
  </si>
  <si>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</si>
  <si>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</si>
  <si>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</si>
  <si>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</si>
  <si>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</si>
  <si>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</si>
  <si>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</si>
  <si>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</si>
  <si>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</si>
  <si>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</si>
  <si>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</si>
  <si>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</si>
  <si>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</si>
  <si>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</si>
  <si>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</si>
  <si>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</si>
  <si>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</si>
  <si>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</si>
  <si>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</si>
  <si>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</si>
  <si>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</si>
  <si>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</si>
  <si>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</si>
  <si>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</si>
  <si>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</si>
  <si>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</si>
  <si>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</si>
  <si>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</si>
  <si>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</si>
  <si>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</si>
  <si>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</si>
  <si>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</si>
  <si>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</si>
  <si>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</si>
  <si>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</si>
  <si>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</si>
  <si>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</si>
  <si>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</si>
  <si>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Rozvaha dle zveřejněné účetní závěrky</t>
  </si>
  <si>
    <t>Podle regulatorní konsolidace</t>
  </si>
  <si>
    <t>Odkaz</t>
  </si>
  <si>
    <t>Ke konci období</t>
  </si>
  <si>
    <r>
      <rPr>
        <b/>
        <sz val="11"/>
        <color rgb="FF000000"/>
        <rFont val="Calibri"/>
        <family val="2"/>
        <scheme val="minor"/>
      </rPr>
      <t>Aktiva</t>
    </r>
    <r>
      <rPr>
        <sz val="11"/>
        <color rgb="FF000000"/>
        <rFont val="Calibri"/>
        <family val="2"/>
        <scheme val="minor"/>
      </rPr>
      <t xml:space="preserve"> </t>
    </r>
    <r>
      <rPr>
        <i/>
        <sz val="11"/>
        <color rgb="FF000000"/>
        <rFont val="Calibri"/>
        <family val="2"/>
        <scheme val="minor"/>
      </rPr>
      <t>– Rozdělení podle kategorií aktiv v rozvaze ve zveřejněné účetní závěrce</t>
    </r>
  </si>
  <si>
    <t>Aktiva celkem</t>
  </si>
  <si>
    <r>
      <rPr>
        <b/>
        <sz val="11"/>
        <color rgb="FF000000"/>
        <rFont val="Calibri"/>
        <family val="2"/>
        <scheme val="minor"/>
      </rPr>
      <t>Závazky</t>
    </r>
    <r>
      <rPr>
        <sz val="11"/>
        <color rgb="FF000000"/>
        <rFont val="Calibri"/>
        <family val="2"/>
        <scheme val="minor"/>
      </rPr>
      <t xml:space="preserve"> </t>
    </r>
    <r>
      <rPr>
        <i/>
        <sz val="11"/>
        <color rgb="FF000000"/>
        <rFont val="Calibri"/>
        <family val="2"/>
        <scheme val="minor"/>
      </rPr>
      <t>– Rozdělení podle kategorií závazků v rozvaze ve zveřejněné účetní závěrce</t>
    </r>
  </si>
  <si>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</si>
  <si>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</si>
  <si>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</si>
  <si>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</si>
  <si>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</si>
  <si>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</si>
  <si>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</si>
  <si>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</si>
  <si>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</si>
  <si>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</si>
  <si>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</si>
  <si>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</si>
  <si>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</si>
  <si>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</si>
  <si>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</si>
  <si>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</si>
  <si>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</si>
  <si>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</si>
  <si>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</si>
  <si>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</si>
  <si>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</si>
  <si>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</si>
  <si>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</si>
  <si>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</si>
  <si>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</si>
  <si>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</si>
  <si>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</si>
  <si>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</si>
  <si>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</si>
  <si>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</si>
  <si>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</si>
  <si>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</si>
  <si>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</si>
  <si>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</si>
  <si>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</si>
  <si>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</si>
  <si>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</si>
  <si>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</si>
  <si>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</si>
  <si>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</si>
  <si>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</si>
  <si>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</si>
  <si>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</si>
  <si>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</si>
  <si>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</si>
  <si>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</si>
  <si>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</si>
  <si>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</si>
  <si>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</si>
  <si>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</si>
  <si>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</si>
  <si>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</si>
  <si>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</si>
  <si>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</si>
  <si>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</si>
  <si>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</si>
  <si>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</si>
  <si>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</si>
  <si>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</si>
  <si>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</si>
  <si>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</si>
  <si>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</si>
  <si>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</si>
  <si>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</si>
  <si>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</si>
  <si>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</si>
  <si>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</si>
  <si>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</si>
  <si>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</si>
  <si>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</si>
  <si>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</si>
  <si>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</si>
  <si>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</si>
  <si>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</si>
  <si>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</si>
  <si>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</si>
  <si>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</si>
  <si>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</si>
  <si>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</si>
  <si>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</si>
  <si>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</si>
  <si>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</si>
  <si>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</si>
  <si>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</si>
  <si>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</si>
  <si>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</si>
  <si>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</si>
  <si>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</si>
  <si>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</si>
  <si>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</si>
  <si>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</si>
  <si>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</si>
  <si>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r>
      <rPr>
        <sz val="11"/>
        <color theme="1"/>
        <rFont val="Calibri"/>
        <family val="2"/>
        <scheme val="minor"/>
      </rPr>
      <t>(Úprava o dočasné vynětí expozic vůči centrálním bankám (je-li to relevantní))</t>
    </r>
  </si>
  <si>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</si>
  <si>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</si>
  <si>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</si>
  <si>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r>
      <rPr>
        <sz val="11"/>
        <color rgb="FF000000"/>
        <rFont val="Calibri"/>
        <family val="2"/>
        <scheme val="minor"/>
      </rPr>
      <t>Úprava o derivátové finanční nástroje</t>
    </r>
  </si>
  <si>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</si>
  <si>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</si>
  <si>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</si>
  <si>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</si>
  <si>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</si>
  <si>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</si>
  <si>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</si>
  <si>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</si>
  <si>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r>
      <rPr>
        <b/>
        <sz val="11"/>
        <color theme="1"/>
        <rFont val="Calibri"/>
        <family val="2"/>
        <scheme val="minor"/>
      </rPr>
      <t>Celková míra expozic</t>
    </r>
  </si>
  <si>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</si>
  <si>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</si>
  <si>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</si>
  <si>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</si>
  <si>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</si>
  <si>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</si>
  <si>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</si>
  <si>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</si>
  <si>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</si>
  <si>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</si>
  <si>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</si>
  <si>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</si>
  <si>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</si>
  <si>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</si>
  <si>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</si>
  <si>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</si>
  <si>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</si>
  <si>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</si>
  <si>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r>
      <rPr>
        <sz val="11"/>
        <color theme="1"/>
        <rFont val="Calibri"/>
        <family val="2"/>
        <scheme val="minor"/>
      </rPr>
      <t>(Vyňaté obchodní expozice vůči ústřední protistraně na účet klienta) (zjednodušený standardizovaný přístup)</t>
    </r>
  </si>
  <si>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</si>
  <si>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</si>
  <si>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</si>
  <si>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</si>
  <si>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</si>
  <si>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</si>
  <si>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</si>
  <si>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</si>
  <si>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</si>
  <si>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</si>
  <si>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</si>
  <si>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</si>
  <si>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</si>
  <si>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</si>
  <si>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</si>
  <si>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</si>
  <si>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</si>
  <si>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</si>
  <si>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r>
      <rPr>
        <sz val="11"/>
        <color theme="1"/>
        <rFont val="Calibri"/>
        <family val="2"/>
        <scheme val="minor"/>
      </rPr>
      <t>(Obecná rezerva odečtená při výpočtu kapitálu tier 1 a specifická rezerva spojená s podrozvahovými expozicemi)</t>
    </r>
  </si>
  <si>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</si>
  <si>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</si>
  <si>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</si>
  <si>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</si>
  <si>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</si>
  <si>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</si>
  <si>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</si>
  <si>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</si>
  <si>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</si>
  <si>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</si>
  <si>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</si>
  <si>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r>
      <rPr>
        <sz val="11"/>
        <color theme="1"/>
        <rFont val="Calibri"/>
        <family val="2"/>
        <scheme val="minor"/>
      </rPr>
      <t>(Vyloučené expozice vyplývající z postoupení podpůrných úvěrů neveřejnými rozvojovými bankami (nebo útvary))</t>
    </r>
  </si>
  <si>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</si>
  <si>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</si>
  <si>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</si>
  <si>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</si>
  <si>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</si>
  <si>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</si>
  <si>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</si>
  <si>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</si>
  <si>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</si>
  <si>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</si>
  <si>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</si>
  <si>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</si>
  <si>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</si>
  <si>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r>
      <rPr>
        <sz val="11"/>
        <color theme="1"/>
        <rFont val="Calibri"/>
        <family val="2"/>
        <scheme val="minor"/>
      </rPr>
      <t>Pákový poměr (%)</t>
    </r>
  </si>
  <si>
    <t>EU-25</t>
  </si>
  <si>
    <t>Pákový poměr (vyjma dopadu vynětí investic veřejného sektoru a podpůrných úvěrů) (%)</t>
  </si>
  <si>
    <t>25a</t>
  </si>
  <si>
    <r>
      <rPr>
        <sz val="11"/>
        <color theme="1"/>
        <rFont val="Calibri"/>
        <family val="2"/>
        <scheme val="minor"/>
      </rPr>
      <t>Pákový poměr (vyjma dopadu případného dočasného vynětí rezerv u centrální banky) (%)</t>
    </r>
  </si>
  <si>
    <t>Regulatorní požadavek na minimální pákový poměr (%)</t>
  </si>
  <si>
    <t>EU-26a</t>
  </si>
  <si>
    <t>EU-26b</t>
  </si>
  <si>
    <t xml:space="preserve">     z toho: z kmenového kapitálu tier 1</t>
  </si>
  <si>
    <t>EU-27a</t>
  </si>
  <si>
    <t>Volba přechodných ustanovení a rozhodné expozice</t>
  </si>
  <si>
    <r>
      <rPr>
        <sz val="11"/>
        <color theme="1"/>
        <rFont val="Calibri"/>
        <family val="2"/>
        <scheme val="minor"/>
      </rPr>
      <t>EU-27b</t>
    </r>
  </si>
  <si>
    <t>Volba přechodných ustanovení za účelem definice míry kapitálu</t>
  </si>
  <si>
    <t>Zpřístupnění středních hodnot</t>
  </si>
  <si>
    <r>
      <rPr>
        <sz val="11"/>
        <color theme="1"/>
        <rFont val="Calibri"/>
        <family val="2"/>
        <scheme val="minor"/>
      </rPr>
      <t>Průměr denních hodnot hrubých aktiv v SFT po úpravě o účetní operace související s prodejem a po odečtení souvisejících hotovostních pohledávek a závazků</t>
    </r>
  </si>
  <si>
    <t>Hodnota hrubých aktiv v SFT na konci čtvrtletí po úpravě o účetní operace související s prodejem a po odečtení souvisejících hotovostních pohledávek a závazků</t>
  </si>
  <si>
    <r>
      <rPr>
        <sz val="11"/>
        <color theme="1"/>
        <rFont val="Calibri"/>
        <family val="2"/>
        <scheme val="minor"/>
      </rPr>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r>
  </si>
  <si>
    <t>30a</t>
  </si>
  <si>
    <r>
      <rPr>
        <sz val="11"/>
        <color theme="1"/>
        <rFont val="Calibri"/>
        <family val="2"/>
        <scheme val="minor"/>
      </rPr>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r>
  </si>
  <si>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</si>
  <si>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</si>
  <si>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</si>
  <si>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</si>
  <si>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</si>
  <si>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</si>
  <si>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</si>
  <si>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</si>
  <si>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</si>
  <si>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</si>
  <si>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</si>
  <si>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</si>
  <si>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</si>
  <si>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</si>
  <si>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</si>
  <si>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</si>
  <si>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</si>
  <si>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</si>
  <si>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</si>
  <si>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</si>
  <si>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</si>
  <si>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</si>
  <si>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</si>
  <si>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</si>
  <si>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</si>
  <si>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</si>
  <si>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</si>
  <si>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</si>
  <si>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r>
      <rPr>
        <sz val="11"/>
        <color theme="1"/>
        <rFont val="Calibri"/>
        <family val="2"/>
        <scheme val="minor"/>
      </rPr>
      <t>Popis faktorů, které měly vliv na pákový poměr během období, kterého se zpřístupněný pákový poměr týká</t>
    </r>
  </si>
  <si>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</si>
  <si>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</si>
  <si>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</si>
  <si>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</si>
  <si>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</si>
  <si>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</si>
  <si>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</si>
  <si>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</si>
  <si>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</si>
  <si>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</si>
  <si>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</si>
  <si>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</si>
  <si>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</si>
  <si>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</si>
  <si>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r>
      <rPr>
        <sz val="12"/>
        <color theme="1"/>
        <rFont val="Calibri"/>
        <family val="2"/>
        <scheme val="minor"/>
      </rPr>
      <t>·</t>
    </r>
    <r>
      <rPr>
        <sz val="7"/>
        <color rgb="FF000000"/>
        <rFont val="Calibri"/>
        <family val="2"/>
        <scheme val="minor"/>
      </rPr>
      <t xml:space="preserve">         </t>
    </r>
    <r>
      <rPr>
        <sz val="12"/>
        <color rgb="FF000000"/>
        <rFont val="Calibri"/>
        <family val="2"/>
        <scheme val="minor"/>
      </rPr>
      <t>Limity koncentrace v seskupeních kolaterálu a zdrojích financování (produkty i protistrany)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</si>
  <si>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Uzpůsobené nástroje a ukazatele měření k posouzení struktury rozvahy banky nebo plánování peněžních toků a budoucí likviditní pozice, zohledňující podrozvahová rizika specifická pro danou banku</t>
    </r>
  </si>
  <si>
    <r>
      <rPr>
        <sz val="12"/>
        <color theme="1"/>
        <rFont val="Calibri"/>
        <family val="2"/>
        <scheme val="minor"/>
      </rPr>
      <t>·</t>
    </r>
    <r>
      <rPr>
        <sz val="7"/>
        <color rgb="FF000000"/>
        <rFont val="Calibri"/>
        <family val="2"/>
        <scheme val="minor"/>
      </rPr>
      <t xml:space="preserve">         </t>
    </r>
    <r>
      <rPr>
        <sz val="12"/>
        <color rgb="FF000000"/>
        <rFont val="Calibri"/>
        <family val="2"/>
        <scheme val="minor"/>
      </rPr>
      <t>Likviditní expozice a potřeby financování na úrovni jednotlivých právnických osob, zahraničních poboček a dceřiných podniků, zohledňující právní, regulační a provozní omezení převoditelnosti likvidity</t>
    </r>
  </si>
  <si>
    <r>
      <rPr>
        <sz val="12"/>
        <color theme="1"/>
        <rFont val="Calibri"/>
        <family val="2"/>
        <scheme val="minor"/>
      </rPr>
      <t>·</t>
    </r>
    <r>
      <rPr>
        <sz val="7"/>
        <color rgb="FF000000"/>
        <rFont val="Calibri"/>
        <family val="2"/>
        <scheme val="minor"/>
      </rPr>
      <t xml:space="preserve">         </t>
    </r>
    <r>
      <rPr>
        <sz val="12"/>
        <color rgb="FF000000"/>
        <rFont val="Calibri"/>
        <family val="2"/>
        <scheme val="minor"/>
      </rPr>
      <t>Rozvahové a podrozvahové položky v členění podle košů splatnosti a výsledné chybějící likvidity</t>
    </r>
  </si>
  <si>
    <t>Rozsah konsolidace: (individuální/konsolidované)</t>
  </si>
  <si>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</si>
  <si>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</si>
  <si>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</si>
  <si>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</si>
  <si>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</si>
  <si>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</si>
  <si>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</si>
  <si>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</si>
  <si>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</si>
  <si>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</si>
  <si>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</si>
  <si>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</si>
  <si>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</si>
  <si>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</si>
  <si>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</si>
  <si>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</si>
  <si>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</si>
  <si>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</si>
  <si>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</si>
  <si>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</si>
  <si>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</si>
  <si>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</si>
  <si>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</si>
  <si>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</si>
  <si>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</si>
  <si>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</si>
  <si>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</si>
  <si>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</si>
  <si>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</si>
  <si>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</si>
  <si>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</si>
  <si>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</si>
  <si>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</si>
  <si>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</si>
  <si>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</si>
  <si>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</si>
  <si>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</si>
  <si>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</si>
  <si>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</si>
  <si>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</si>
  <si>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</si>
  <si>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</si>
  <si>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</si>
  <si>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</si>
  <si>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</si>
  <si>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</si>
  <si>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</si>
  <si>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</si>
  <si>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</si>
  <si>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(částka v měně)</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</si>
  <si>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</si>
  <si>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</si>
  <si>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</si>
  <si>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</si>
  <si>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</si>
  <si>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</si>
  <si>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</si>
  <si>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</si>
  <si>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</si>
  <si>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</si>
  <si>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</si>
  <si>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</si>
  <si>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</si>
  <si>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</si>
  <si>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</si>
  <si>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</si>
  <si>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</si>
  <si>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</si>
  <si>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</si>
  <si>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</si>
  <si>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</si>
  <si>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</si>
  <si>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</si>
  <si>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</si>
  <si>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r>
      <rPr>
        <i/>
        <sz val="11"/>
        <color theme="1"/>
        <rFont val="Calibri"/>
        <family val="2"/>
        <scheme val="minor"/>
      </rPr>
      <t>Výkonné transakce s financováním cenných papírů s finančními zákazníky zajištěné jinými aktivy a úvěry a pohledávkami za finančními institucemi</t>
    </r>
  </si>
  <si>
    <r>
      <rPr>
        <i/>
        <sz val="11"/>
        <color theme="1"/>
        <rFont val="Calibri"/>
        <family val="2"/>
        <scheme val="minor"/>
      </rPr>
      <t>Úvěry bez selhání poskytnuté nefinančním podnikům, úvěry retailovým zákazníkům a malým podnikům, úvěry ústředním vládám a subjektům veřejného sektoru, z toho:</t>
    </r>
  </si>
  <si>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</si>
  <si>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</si>
  <si>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</si>
  <si>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</si>
  <si>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</si>
  <si>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</si>
  <si>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</si>
  <si>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r>
      <rPr>
        <i/>
        <sz val="11"/>
        <color theme="1"/>
        <rFont val="Calibri"/>
        <family val="2"/>
        <scheme val="minor"/>
      </rPr>
      <t>Derivátová aktiva NSFR</t>
    </r>
    <r>
      <rPr>
        <sz val="11"/>
        <color theme="1"/>
        <rFont val="Calibri"/>
        <family val="2"/>
        <scheme val="minor"/>
      </rPr>
      <t> </t>
    </r>
  </si>
  <si>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</si>
  <si>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</si>
  <si>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</si>
  <si>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</si>
  <si>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</si>
  <si>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</si>
  <si>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</si>
  <si>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 Výkonné a nevýkonné expozice a související rezerva</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</si>
  <si>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</si>
  <si>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</si>
  <si>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</si>
  <si>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</si>
  <si>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</si>
  <si>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</si>
  <si>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</si>
  <si>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</si>
  <si>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</si>
  <si>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</si>
  <si>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</si>
  <si>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</si>
  <si>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</si>
  <si>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</si>
  <si>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</si>
  <si>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</si>
  <si>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</si>
  <si>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</si>
  <si>
    <t>Rozsah expozic po splatnosti (více než 90 dní), které nejsou považovány za znehodnocené, a příslušné odůvodnění.</t>
  </si>
  <si>
    <t>Popis metod použitých k určení obecných a specifických úprav o úvěrové riziko.</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</si>
  <si>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</si>
  <si>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</si>
  <si>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</si>
  <si>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</si>
  <si>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</si>
  <si>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</si>
  <si>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</si>
  <si>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</si>
  <si>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</si>
  <si>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</si>
  <si>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Výkonné expozice – Kumulované ztráty ze znehodnocení a rezervy</t>
  </si>
  <si>
    <t xml:space="preserve">Nevýkonné expozice – Kumulované ztráty ze znehodnocení, kumulované negativní změny reálné hodnoty z titulu úvěrového rizika a rezerv </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</si>
  <si>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</si>
  <si>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</si>
  <si>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</si>
  <si>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</si>
  <si>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</si>
  <si>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</si>
  <si>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</si>
  <si>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</si>
  <si>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</si>
  <si>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</si>
  <si>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</si>
  <si>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</si>
  <si>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</si>
  <si>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</si>
  <si>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</si>
  <si>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</si>
  <si>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</si>
  <si>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</si>
  <si>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</si>
  <si>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</si>
  <si>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</si>
  <si>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</si>
  <si>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</si>
  <si>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</si>
  <si>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</si>
  <si>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</si>
  <si>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</si>
  <si>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</si>
  <si>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</si>
  <si>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</si>
  <si>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</si>
  <si>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</si>
  <si>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</si>
  <si>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</si>
  <si>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</si>
  <si>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</si>
  <si>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</si>
  <si>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</si>
  <si>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</si>
  <si>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</si>
  <si>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</si>
  <si>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</si>
  <si>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</si>
  <si>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</si>
  <si>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</si>
  <si>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</si>
  <si>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</si>
  <si>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</si>
  <si>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</si>
  <si>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</si>
  <si>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</si>
  <si>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</si>
  <si>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</si>
  <si>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</si>
  <si>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</si>
  <si>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</si>
  <si>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</si>
  <si>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</si>
  <si>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</si>
  <si>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</si>
  <si>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</si>
  <si>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</si>
  <si>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</si>
  <si>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</si>
  <si>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</si>
  <si>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</si>
  <si>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</si>
  <si>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</si>
  <si>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</si>
  <si>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</si>
  <si>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</si>
  <si>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</si>
  <si>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</si>
  <si>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</si>
  <si>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</si>
  <si>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</si>
  <si>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</si>
  <si>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</si>
  <si>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</si>
  <si>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</si>
  <si>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</si>
  <si>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</si>
  <si>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</si>
  <si>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</si>
  <si>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</si>
  <si>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</si>
  <si>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</si>
  <si>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</si>
  <si>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</si>
  <si>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</si>
  <si>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</si>
  <si>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</si>
  <si>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</si>
  <si>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</si>
  <si>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</si>
  <si>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</si>
  <si>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</si>
  <si>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</si>
  <si>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</si>
  <si>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</si>
  <si>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</si>
  <si>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</si>
  <si>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</si>
  <si>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</si>
  <si>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</si>
  <si>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</si>
  <si>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</si>
  <si>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</si>
  <si>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</si>
  <si>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</si>
  <si>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</si>
  <si>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</si>
  <si>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</si>
  <si>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</si>
  <si>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</si>
  <si>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</si>
  <si>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</si>
  <si>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</si>
  <si>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</si>
  <si>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</si>
  <si>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</si>
  <si>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</si>
  <si>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</si>
  <si>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</si>
  <si>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</si>
  <si>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</si>
  <si>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</si>
  <si>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</si>
  <si>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</si>
  <si>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</si>
  <si>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</si>
  <si>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</si>
  <si>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</si>
  <si>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</si>
  <si>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</si>
  <si>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</si>
  <si>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</si>
  <si>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</si>
  <si>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</si>
  <si>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</si>
  <si>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</si>
  <si>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</si>
  <si>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</si>
  <si>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</si>
  <si>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</si>
  <si>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</si>
  <si>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</si>
  <si>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</si>
  <si>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t>Klíčové rysy zásad a procesů oceňování a řízení způsobilého kolaterálu</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</si>
  <si>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</si>
  <si>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</si>
  <si>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Popis hlavních druhů kolaterálu přijímaných institucí za účelem snižování úvěrového rizika</t>
  </si>
  <si>
    <t xml:space="preserve">
Čl. 453 písm. d) CRR</t>
  </si>
  <si>
    <t>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t>
  </si>
  <si>
    <t xml:space="preserve">
Čl. 453 písm. e) CRR</t>
  </si>
  <si>
    <t>Informace o koncentracích tržního nebo úvěrového rizika v rámci snižování úvěrového rizika</t>
  </si>
  <si>
    <t xml:space="preserve">Nezajištěná účetní hodnota </t>
  </si>
  <si>
    <t>Zajištěná účetní hodnota</t>
  </si>
  <si>
    <t xml:space="preserve">Dluhové cenné papíry </t>
  </si>
  <si>
    <t>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</si>
  <si>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</si>
  <si>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</si>
  <si>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</si>
  <si>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</si>
  <si>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</si>
  <si>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</si>
  <si>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</si>
  <si>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</si>
  <si>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</si>
  <si>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</si>
  <si>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</si>
  <si>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</si>
  <si>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</si>
  <si>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</si>
  <si>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</si>
  <si>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</si>
  <si>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</si>
  <si>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</si>
  <si>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</si>
  <si>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</si>
  <si>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</si>
  <si>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</si>
  <si>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</si>
  <si>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</si>
  <si>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</si>
  <si>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</si>
  <si>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</si>
  <si>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</si>
  <si>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</si>
  <si>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</si>
  <si>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</si>
  <si>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</si>
  <si>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</si>
  <si>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</si>
  <si>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</si>
  <si>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</si>
  <si>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</si>
  <si>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</si>
  <si>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</si>
  <si>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</si>
  <si>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</si>
  <si>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</si>
  <si>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</si>
  <si>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</si>
  <si>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</si>
  <si>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</si>
  <si>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</si>
  <si>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</si>
  <si>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</si>
  <si>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Velké kótované  a velké nekótované, které jsou G-SVI</t>
  </si>
  <si>
    <t>Velké nekótované, které nejsou G-SVI</t>
  </si>
  <si>
    <t>Ostatní kótované</t>
  </si>
  <si>
    <t>Ostatní nekótované</t>
  </si>
  <si>
    <t>EU OV1</t>
  </si>
  <si>
    <t>šablona</t>
  </si>
  <si>
    <t>ano</t>
  </si>
  <si>
    <t>438(d)</t>
  </si>
  <si>
    <t>2(2)</t>
  </si>
  <si>
    <t>N/A</t>
  </si>
  <si>
    <t>EU KM1</t>
  </si>
  <si>
    <t>447(a)-(g)
438(b)</t>
  </si>
  <si>
    <t>2(1)</t>
  </si>
  <si>
    <t>EU INS1</t>
  </si>
  <si>
    <t>438(f)</t>
  </si>
  <si>
    <t>2(4)</t>
  </si>
  <si>
    <t>EU INS2</t>
  </si>
  <si>
    <t>438(g)</t>
  </si>
  <si>
    <t>EU OVC</t>
  </si>
  <si>
    <t>tabulka</t>
  </si>
  <si>
    <t>438(a)(c)</t>
  </si>
  <si>
    <t>2(3)</t>
  </si>
  <si>
    <t>EU OVA</t>
  </si>
  <si>
    <t>435(1)</t>
  </si>
  <si>
    <t xml:space="preserve">1
pouze 435(1)(a), (e),(f) </t>
  </si>
  <si>
    <t>1 
(pouze 435(1)(a), (e) a (f))</t>
  </si>
  <si>
    <t>EU OVB</t>
  </si>
  <si>
    <t>435(2)</t>
  </si>
  <si>
    <t>1 
(pouze 435(2) (a), (b) a c))</t>
  </si>
  <si>
    <t>EU LI1</t>
  </si>
  <si>
    <t>ne</t>
  </si>
  <si>
    <t>436(c)</t>
  </si>
  <si>
    <t>4(1)</t>
  </si>
  <si>
    <t>EU LI2</t>
  </si>
  <si>
    <t>436(d)</t>
  </si>
  <si>
    <t>4(2)</t>
  </si>
  <si>
    <t>EU LI3</t>
  </si>
  <si>
    <t>436(b)</t>
  </si>
  <si>
    <t>EU LIA</t>
  </si>
  <si>
    <t>436 (b) a (d)</t>
  </si>
  <si>
    <t>EU LIB</t>
  </si>
  <si>
    <t xml:space="preserve">436 (f), (g) a (h) </t>
  </si>
  <si>
    <t>4(4)</t>
  </si>
  <si>
    <t>EU PV1</t>
  </si>
  <si>
    <t>436 e)</t>
  </si>
  <si>
    <t>4(3)</t>
  </si>
  <si>
    <t>EU CC1</t>
  </si>
  <si>
    <t xml:space="preserve">437 (a), (d), (e) a (f) </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</si>
  <si>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</si>
  <si>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</si>
  <si>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</si>
  <si>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</si>
  <si>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</si>
  <si>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</si>
  <si>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</si>
  <si>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</si>
  <si>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</si>
  <si>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</si>
  <si>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</si>
  <si>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</si>
  <si>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</si>
  <si>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</si>
  <si>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</si>
  <si>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</si>
  <si>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</si>
  <si>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</si>
  <si>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</si>
  <si>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</si>
  <si>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</si>
  <si>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</si>
  <si>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</si>
  <si>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</si>
  <si>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</si>
  <si>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8(a)</t>
  </si>
  <si>
    <t xml:space="preserve">1 
pouze 435(1)(a),(e) a (f) </t>
  </si>
  <si>
    <t>EU LIQ1</t>
  </si>
  <si>
    <t xml:space="preserve"> 451a(2)</t>
  </si>
  <si>
    <t>8(b)</t>
  </si>
  <si>
    <t>EU LIQB</t>
  </si>
  <si>
    <t>EU LIQ2</t>
  </si>
  <si>
    <t xml:space="preserve"> 451a(3)</t>
  </si>
  <si>
    <t>8(c)</t>
  </si>
  <si>
    <t>EU CRA</t>
  </si>
  <si>
    <t xml:space="preserve">435(1) (a), (b), (d) a (f) </t>
  </si>
  <si>
    <t>9(1)(a)</t>
  </si>
  <si>
    <t xml:space="preserve">1
pouze 435(1) (a), (e) a (f) </t>
  </si>
  <si>
    <t>EU CRB</t>
  </si>
  <si>
    <t xml:space="preserve">442 (a) a (b) </t>
  </si>
  <si>
    <t>9(1)(b)</t>
  </si>
  <si>
    <t>EU CR1</t>
  </si>
  <si>
    <t xml:space="preserve">442 (c) a (f) </t>
  </si>
  <si>
    <t>9(2)</t>
  </si>
  <si>
    <t>EU CR1-A</t>
  </si>
  <si>
    <t>442 (g)</t>
  </si>
  <si>
    <t>9(1)(d)</t>
  </si>
  <si>
    <t>EU CR2</t>
  </si>
  <si>
    <t xml:space="preserve">442(f) </t>
  </si>
  <si>
    <t>9(1)(e)</t>
  </si>
  <si>
    <t>EU CR2a</t>
  </si>
  <si>
    <t>9(3)</t>
  </si>
  <si>
    <t>EU CQ1</t>
  </si>
  <si>
    <t xml:space="preserve"> 442 (c) </t>
  </si>
  <si>
    <t>EU CQ2</t>
  </si>
  <si>
    <t>EU CQ3</t>
  </si>
  <si>
    <t xml:space="preserve"> 442 (d) </t>
  </si>
  <si>
    <t>9(1)(c)</t>
  </si>
  <si>
    <t>EU CQ4</t>
  </si>
  <si>
    <t xml:space="preserve">442 (c) a (e) </t>
  </si>
  <si>
    <t>EU CQ5</t>
  </si>
  <si>
    <t>EU CQ6</t>
  </si>
  <si>
    <t>EU CQ7</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</si>
  <si>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</si>
  <si>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</si>
  <si>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</si>
  <si>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</si>
  <si>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</si>
  <si>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</si>
  <si>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</si>
  <si>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</si>
  <si>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</si>
  <si>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</si>
  <si>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</si>
  <si>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</si>
  <si>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</si>
  <si>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</si>
  <si>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</si>
  <si>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</si>
  <si>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</si>
  <si>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</si>
  <si>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12(a)</t>
  </si>
  <si>
    <t>EU CR6</t>
  </si>
  <si>
    <t xml:space="preserve">452 (g),(i) až(v) </t>
  </si>
  <si>
    <t>12(b)</t>
  </si>
  <si>
    <t>EU CR6-A</t>
  </si>
  <si>
    <t xml:space="preserve">452 (b) </t>
  </si>
  <si>
    <t>EU CR7</t>
  </si>
  <si>
    <t xml:space="preserve">453 (j) </t>
  </si>
  <si>
    <t>12(c)</t>
  </si>
  <si>
    <t>EU CR7-A</t>
  </si>
  <si>
    <t xml:space="preserve">453 (g) </t>
  </si>
  <si>
    <t>EU CR8</t>
  </si>
  <si>
    <t xml:space="preserve">438 (h) </t>
  </si>
  <si>
    <t>12(d)</t>
  </si>
  <si>
    <t>CR9</t>
  </si>
  <si>
    <t xml:space="preserve">452 (h) </t>
  </si>
  <si>
    <t>12(e)</t>
  </si>
  <si>
    <t>CR9.1</t>
  </si>
  <si>
    <t xml:space="preserve">180(1) (f) </t>
  </si>
  <si>
    <t>EU CR10</t>
  </si>
  <si>
    <t>438 e)</t>
  </si>
  <si>
    <t>EU CCRA</t>
  </si>
  <si>
    <t xml:space="preserve">439 (l) odkazující na  452(g) </t>
  </si>
  <si>
    <t>14(a)</t>
  </si>
  <si>
    <t>EU CCR1</t>
  </si>
  <si>
    <t xml:space="preserve">439 (f), (g) a (k) </t>
  </si>
  <si>
    <t>14(b)</t>
  </si>
  <si>
    <t>2/ 1 pro bod (m)</t>
  </si>
  <si>
    <t>EU CCR2</t>
  </si>
  <si>
    <t>439(h)</t>
  </si>
  <si>
    <t>14(c)</t>
  </si>
  <si>
    <t>EU CCR3</t>
  </si>
  <si>
    <t xml:space="preserve">439 (l) odkazující na 444 (e) </t>
  </si>
  <si>
    <t>14(d)</t>
  </si>
  <si>
    <t>EU CCR4</t>
  </si>
  <si>
    <t xml:space="preserve">439 (l) odkazující na  452 (g) </t>
  </si>
  <si>
    <t>EU CCR5</t>
  </si>
  <si>
    <t>439 e)</t>
  </si>
  <si>
    <t>14(e)</t>
  </si>
  <si>
    <t>438(j)</t>
  </si>
  <si>
    <t>14(f)</t>
  </si>
  <si>
    <t>EU CCR7</t>
  </si>
  <si>
    <t>438(h)</t>
  </si>
  <si>
    <t>14(g)</t>
  </si>
  <si>
    <t>EU CCR8</t>
  </si>
  <si>
    <t>439(i)</t>
  </si>
  <si>
    <t>14(h)</t>
  </si>
  <si>
    <t>EU SECA</t>
  </si>
  <si>
    <t xml:space="preserve"> 449 (a) až (i)</t>
  </si>
  <si>
    <t>15(a)</t>
  </si>
  <si>
    <t>EU SEC1</t>
  </si>
  <si>
    <t xml:space="preserve"> 449 (j) </t>
  </si>
  <si>
    <t>15(b)</t>
  </si>
  <si>
    <t>EU SEC2</t>
  </si>
  <si>
    <t>EU SEC3</t>
  </si>
  <si>
    <t>449 (k)(i)</t>
  </si>
  <si>
    <t>15(c)</t>
  </si>
  <si>
    <t>EU SEC4</t>
  </si>
  <si>
    <t xml:space="preserve">449 (k)(ii) </t>
  </si>
  <si>
    <t>EU SEC5</t>
  </si>
  <si>
    <t>449(l)</t>
  </si>
  <si>
    <t>15(d)</t>
  </si>
  <si>
    <t>EU MRA</t>
  </si>
  <si>
    <t xml:space="preserve"> 435(1)(a) až (d) </t>
  </si>
  <si>
    <t xml:space="preserve">16(2)(a) </t>
  </si>
  <si>
    <t>1 
pouze  435(1)(a)</t>
  </si>
  <si>
    <t>EU MR1</t>
  </si>
  <si>
    <t>445</t>
  </si>
  <si>
    <t>16(1)</t>
  </si>
  <si>
    <t>EU MRB</t>
  </si>
  <si>
    <t xml:space="preserve">455  (a),(b),(c),(f) </t>
  </si>
  <si>
    <t xml:space="preserve">16(2)(b) </t>
  </si>
  <si>
    <t>EU MR2-A</t>
  </si>
  <si>
    <t xml:space="preserve">445 (e) </t>
  </si>
  <si>
    <t xml:space="preserve">16(2)(c) </t>
  </si>
  <si>
    <t>EU MR2-B</t>
  </si>
  <si>
    <t xml:space="preserve">16(2)(d) </t>
  </si>
  <si>
    <t>EU MR3</t>
  </si>
  <si>
    <t xml:space="preserve">445 (d) </t>
  </si>
  <si>
    <t xml:space="preserve">16(2)(e) </t>
  </si>
  <si>
    <t>EU MR4</t>
  </si>
  <si>
    <t xml:space="preserve">445 (g) </t>
  </si>
  <si>
    <t xml:space="preserve">16(2)(f) </t>
  </si>
  <si>
    <t>EU ORA</t>
  </si>
  <si>
    <t xml:space="preserve"> 435(1), 446 a 454 </t>
  </si>
  <si>
    <t xml:space="preserve">1
pouze  435(1) (a), (e) a (f) </t>
  </si>
  <si>
    <t>EU OR1</t>
  </si>
  <si>
    <t xml:space="preserve">446 a 454 </t>
  </si>
  <si>
    <t>EU  REMA</t>
  </si>
  <si>
    <t xml:space="preserve"> 450(1) (a), (b), (c), (d), (e), (f), (j) a (k)  a 450(2) (Instituce, které jsou povinny zveřejňovat informace v čl. 450 odst. 1 písm. e), f) a k) a v čl. 450 odst. 2 v souladu s články 433a, 433b a 433c CRR) </t>
  </si>
  <si>
    <t>18(a)</t>
  </si>
  <si>
    <t xml:space="preserve">1
pouze 450(1) (a) až (d) a (j) </t>
  </si>
  <si>
    <t>EU REM1</t>
  </si>
  <si>
    <t xml:space="preserve"> 450(1) (h)(i) až (ii) </t>
  </si>
  <si>
    <t>18(b)</t>
  </si>
  <si>
    <t>EU REM2</t>
  </si>
  <si>
    <t xml:space="preserve">450(1)  (h)(v) až (vii) </t>
  </si>
  <si>
    <t>18(c)</t>
  </si>
  <si>
    <t>EU REM3</t>
  </si>
  <si>
    <t xml:space="preserve"> 450(1)  (h)(iii) až (iv) </t>
  </si>
  <si>
    <t>18(d)</t>
  </si>
  <si>
    <t>EU REM4</t>
  </si>
  <si>
    <t xml:space="preserve">450 (i) </t>
  </si>
  <si>
    <t>18(e)</t>
  </si>
  <si>
    <t>EU REM5</t>
  </si>
  <si>
    <t xml:space="preserve"> 450(1)(g)  (Instituce, které jsou povinny zveřejňovat informace v čl. 450 odst. 1 písm. g) v souladu s články 433a, 433b a 433c CRR) </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</si>
  <si>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</si>
  <si>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</si>
  <si>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</si>
  <si>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</si>
  <si>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</si>
  <si>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</si>
  <si>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</si>
  <si>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</si>
  <si>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</si>
  <si>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</si>
  <si>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</si>
  <si>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</si>
  <si>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</si>
  <si>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</si>
  <si>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</si>
  <si>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</si>
  <si>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</si>
  <si>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</si>
  <si>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</si>
  <si>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</si>
  <si>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</si>
  <si>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</si>
  <si>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</si>
  <si>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</si>
  <si>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</si>
  <si>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</si>
  <si>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</si>
  <si>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</si>
  <si>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</si>
  <si>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</si>
  <si>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</si>
  <si>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</si>
  <si>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</si>
  <si>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</si>
  <si>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</si>
  <si>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</si>
  <si>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</si>
  <si>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</si>
  <si>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</si>
  <si>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</si>
  <si>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</si>
  <si>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</si>
  <si>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</si>
  <si>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</si>
  <si>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</si>
  <si>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</si>
  <si>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</si>
  <si>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</si>
  <si>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</si>
  <si>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</si>
  <si>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</si>
  <si>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</si>
  <si>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</si>
  <si>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</si>
  <si>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</si>
  <si>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</si>
  <si>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</si>
  <si>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</si>
  <si>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</si>
  <si>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</si>
  <si>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</si>
  <si>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</si>
  <si>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r>
      <t xml:space="preserve">kritérií instituce pro úpravy </t>
    </r>
    <r>
      <rPr>
        <i/>
        <sz val="11"/>
        <rFont val="Calibri"/>
        <family val="2"/>
        <scheme val="minor"/>
      </rPr>
      <t>ex post</t>
    </r>
    <r>
      <rPr>
        <sz val="11"/>
        <rFont val="Calibri"/>
        <family val="2"/>
        <scheme val="minor"/>
      </rPr>
      <t xml:space="preserve"> (malus během oddálení a zpětné vymáhání po přiznání, pokud to vnitrostátní právo umožňuje)</t>
    </r>
  </si>
  <si>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</si>
  <si>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</si>
  <si>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</si>
  <si>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</si>
  <si>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</si>
  <si>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</si>
  <si>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</si>
  <si>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</si>
  <si>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</si>
  <si>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</si>
  <si>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</si>
  <si>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</si>
  <si>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</si>
  <si>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</si>
  <si>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</si>
  <si>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</si>
  <si>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</si>
  <si>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</si>
  <si>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</si>
  <si>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</si>
  <si>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</si>
  <si>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</si>
  <si>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</si>
  <si>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</si>
  <si>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</si>
  <si>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</si>
  <si>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</si>
  <si>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</si>
  <si>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</si>
  <si>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</si>
  <si>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</si>
  <si>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</si>
  <si>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</si>
  <si>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</si>
  <si>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</si>
  <si>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</si>
  <si>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</si>
  <si>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</si>
  <si>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</si>
  <si>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</si>
  <si>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</si>
  <si>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</si>
  <si>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</si>
  <si>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</si>
  <si>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</si>
  <si>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</si>
  <si>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</si>
  <si>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Celková částka</t>
  </si>
  <si>
    <t>Jiné formy</t>
  </si>
  <si>
    <t>Ostatní nástroje</t>
  </si>
  <si>
    <t xml:space="preserve">Nástroje spojené s akciemi nebo rovnocenné nepeněžní nástroje </t>
  </si>
  <si>
    <t xml:space="preserve">
Akcie nebo rovnocenné vlastnické podíly</t>
  </si>
  <si>
    <t>Peněžité</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</si>
  <si>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</si>
  <si>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</si>
  <si>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</si>
  <si>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</si>
  <si>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</si>
  <si>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</si>
  <si>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</si>
  <si>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</si>
  <si>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</si>
  <si>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EU-h</t>
  </si>
  <si>
    <t>EU-g</t>
  </si>
  <si>
    <t>EUR</t>
  </si>
  <si>
    <t>Vybraní zaměstnanci, kteří jsou osobami s vysokými příjmy podle čl. 450 písm. i) CRR</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</si>
  <si>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</si>
  <si>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</si>
  <si>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</si>
  <si>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</si>
  <si>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</si>
  <si>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</si>
  <si>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</si>
  <si>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</si>
  <si>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</si>
  <si>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</si>
  <si>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</si>
  <si>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x</t>
  </si>
  <si>
    <t>Seznam lze podle potřeby prodloužit, pokud jsou třeba další platová pásma.</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</si>
  <si>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</si>
  <si>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</si>
  <si>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</si>
  <si>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</si>
  <si>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</si>
  <si>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</si>
  <si>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</si>
  <si>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</si>
  <si>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</si>
  <si>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</si>
  <si>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</si>
  <si>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</si>
  <si>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</si>
  <si>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</si>
  <si>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</si>
  <si>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</si>
  <si>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</si>
  <si>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</si>
  <si>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</si>
  <si>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</si>
  <si>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</si>
  <si>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</si>
  <si>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</si>
  <si>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</si>
  <si>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</si>
  <si>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</si>
  <si>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</si>
  <si>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</si>
  <si>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</si>
  <si>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</si>
  <si>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</si>
  <si>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</si>
  <si>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</si>
  <si>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</si>
  <si>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</si>
  <si>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</si>
  <si>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</si>
  <si>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</si>
  <si>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</si>
  <si>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</si>
  <si>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</si>
  <si>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</si>
  <si>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</si>
  <si>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</si>
  <si>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</si>
  <si>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</si>
  <si>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</si>
  <si>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</si>
  <si>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</si>
  <si>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</si>
  <si>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</si>
  <si>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</si>
  <si>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</si>
  <si>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</si>
  <si>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</si>
  <si>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</si>
  <si>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</si>
  <si>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</si>
  <si>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</si>
  <si>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</si>
  <si>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</si>
  <si>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</si>
  <si>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</si>
  <si>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</si>
  <si>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</si>
  <si>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</si>
  <si>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</si>
  <si>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</si>
  <si>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</si>
  <si>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</si>
  <si>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</si>
  <si>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</si>
  <si>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</si>
  <si>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</si>
  <si>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</si>
  <si>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</si>
  <si>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</si>
  <si>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</si>
  <si>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</si>
  <si>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</si>
  <si>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</si>
  <si>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</si>
  <si>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</si>
  <si>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</si>
  <si>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</si>
  <si>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</si>
  <si>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</si>
  <si>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</si>
  <si>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</si>
  <si>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</si>
  <si>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</si>
  <si>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</si>
  <si>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</si>
  <si>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</si>
  <si>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</si>
  <si>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</si>
  <si>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</si>
  <si>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</si>
  <si>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</si>
  <si>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</si>
  <si>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</si>
  <si>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</si>
  <si>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</si>
  <si>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</si>
  <si>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</si>
  <si>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</si>
  <si>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</si>
  <si>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</si>
  <si>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</si>
  <si>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</si>
  <si>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</si>
  <si>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</si>
  <si>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</si>
  <si>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</si>
  <si>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</si>
  <si>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</si>
  <si>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</si>
  <si>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</si>
  <si>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</si>
  <si>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</si>
  <si>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</si>
  <si>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</si>
  <si>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</si>
  <si>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</si>
  <si>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</si>
  <si>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</si>
  <si>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</si>
  <si>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</si>
  <si>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</si>
  <si>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</si>
  <si>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</si>
  <si>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</si>
  <si>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</si>
  <si>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</si>
  <si>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</si>
  <si>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</si>
  <si>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</si>
  <si>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</si>
  <si>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</si>
  <si>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</si>
  <si>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</si>
  <si>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</si>
  <si>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</si>
  <si>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</si>
  <si>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</si>
  <si>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</si>
  <si>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</si>
  <si>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</si>
  <si>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</si>
  <si>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</si>
  <si>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</si>
  <si>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</si>
  <si>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</si>
  <si>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</si>
  <si>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</si>
  <si>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</si>
  <si>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</si>
  <si>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</si>
  <si>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</si>
  <si>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</si>
  <si>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</si>
  <si>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</si>
  <si>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</si>
  <si>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</si>
  <si>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</si>
  <si>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</si>
  <si>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</si>
  <si>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</si>
  <si>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</si>
  <si>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</si>
  <si>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</si>
  <si>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</si>
  <si>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</si>
  <si>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</si>
  <si>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</si>
  <si>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</si>
  <si>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</si>
  <si>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</si>
  <si>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</si>
  <si>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</si>
  <si>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</si>
  <si>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</si>
  <si>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</si>
  <si>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</si>
  <si>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</si>
  <si>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</si>
  <si>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</si>
  <si>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</si>
  <si>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</si>
  <si>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</si>
  <si>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</si>
  <si>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</si>
  <si>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</si>
  <si>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</si>
  <si>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</si>
  <si>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</si>
  <si>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</si>
  <si>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</si>
  <si>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</si>
  <si>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</si>
  <si>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</si>
  <si>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</si>
  <si>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</si>
  <si>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</si>
  <si>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</si>
  <si>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</si>
  <si>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</si>
  <si>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</si>
  <si>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</si>
  <si>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</si>
  <si>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</si>
  <si>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</si>
  <si>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</si>
  <si>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</si>
  <si>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</si>
  <si>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</si>
  <si>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</si>
  <si>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</si>
  <si>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</si>
  <si>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</si>
  <si>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</si>
  <si>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</si>
  <si>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</si>
  <si>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</si>
  <si>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</si>
  <si>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</si>
  <si>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</si>
  <si>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</si>
  <si>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</si>
  <si>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</si>
  <si>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</si>
  <si>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</si>
  <si>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</si>
  <si>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</si>
  <si>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</si>
  <si>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</si>
  <si>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</si>
  <si>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</si>
  <si>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</si>
  <si>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</si>
  <si>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</si>
  <si>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</si>
  <si>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</si>
  <si>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</si>
  <si>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</si>
  <si>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</si>
  <si>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</si>
  <si>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</si>
  <si>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</si>
  <si>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</si>
  <si>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</si>
  <si>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</si>
  <si>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</si>
  <si>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</si>
  <si>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</si>
  <si>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</si>
  <si>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</si>
  <si>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</si>
  <si>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</si>
  <si>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</si>
  <si>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</si>
  <si>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</si>
  <si>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</si>
  <si>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</si>
  <si>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</si>
  <si>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</si>
  <si>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</si>
  <si>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</si>
  <si>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</si>
  <si>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</si>
  <si>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</si>
  <si>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</si>
  <si>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</si>
  <si>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</si>
  <si>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</si>
  <si>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</si>
  <si>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</si>
  <si>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</si>
  <si>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</si>
  <si>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</si>
  <si>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</si>
  <si>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</si>
  <si>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</si>
  <si>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</si>
  <si>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</si>
  <si>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</si>
  <si>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</si>
  <si>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</si>
  <si>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</si>
  <si>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</si>
  <si>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</si>
  <si>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</si>
  <si>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</si>
  <si>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</si>
  <si>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</si>
  <si>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</si>
  <si>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</si>
  <si>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</si>
  <si>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</si>
  <si>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</si>
  <si>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</si>
  <si>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</si>
  <si>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</si>
  <si>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</si>
  <si>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</si>
  <si>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</si>
  <si>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</si>
  <si>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</si>
  <si>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</si>
  <si>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</si>
  <si>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</si>
  <si>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</si>
  <si>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</si>
  <si>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</si>
  <si>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</si>
  <si>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</si>
  <si>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</si>
  <si>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</si>
  <si>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</si>
  <si>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</si>
  <si>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</si>
  <si>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</si>
  <si>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</si>
  <si>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</si>
  <si>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</si>
  <si>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</si>
  <si>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</si>
  <si>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</si>
  <si>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</si>
  <si>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</si>
  <si>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</si>
  <si>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</si>
  <si>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</si>
  <si>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</si>
  <si>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</si>
  <si>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</si>
  <si>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</si>
  <si>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</si>
  <si>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</si>
  <si>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</si>
  <si>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</si>
  <si>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</si>
  <si>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</si>
  <si>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</si>
  <si>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</si>
  <si>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</si>
  <si>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</si>
  <si>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</si>
  <si>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</si>
  <si>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</si>
  <si>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</si>
  <si>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</si>
  <si>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</si>
  <si>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</si>
  <si>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</si>
  <si>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</si>
  <si>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</si>
  <si>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</si>
  <si>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</si>
  <si>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</si>
  <si>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</si>
  <si>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</si>
  <si>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</si>
  <si>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</si>
  <si>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</si>
  <si>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</si>
  <si>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</si>
  <si>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</si>
  <si>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</si>
  <si>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</si>
  <si>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</si>
  <si>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</si>
  <si>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</si>
  <si>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</si>
  <si>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</si>
  <si>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</si>
  <si>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</si>
  <si>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</si>
  <si>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</si>
  <si>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</si>
  <si>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</si>
  <si>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</si>
  <si>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</si>
  <si>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</si>
  <si>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</si>
  <si>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</si>
  <si>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</si>
  <si>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</si>
  <si>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</si>
  <si>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</si>
  <si>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</si>
  <si>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</si>
  <si>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</si>
  <si>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</si>
  <si>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</si>
  <si>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</si>
  <si>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</si>
  <si>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</si>
  <si>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</si>
  <si>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</si>
  <si>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</si>
  <si>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</si>
  <si>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</si>
  <si>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</si>
  <si>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</si>
  <si>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</si>
  <si>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</si>
  <si>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</si>
  <si>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</si>
  <si>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</si>
  <si>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</si>
  <si>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</si>
  <si>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</si>
  <si>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</si>
  <si>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</si>
  <si>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</si>
  <si>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</si>
  <si>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</si>
  <si>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</si>
  <si>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</si>
  <si>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</si>
  <si>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</si>
  <si>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</si>
  <si>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</si>
  <si>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</si>
  <si>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</si>
  <si>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</si>
  <si>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</si>
  <si>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</si>
  <si>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</si>
  <si>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</si>
  <si>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</si>
  <si>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</si>
  <si>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</si>
  <si>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</si>
  <si>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</si>
  <si>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</si>
  <si>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</si>
  <si>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</si>
  <si>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</si>
  <si>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</si>
  <si>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</si>
  <si>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</si>
  <si>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</si>
  <si>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</si>
  <si>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</si>
  <si>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</si>
  <si>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</si>
  <si>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</si>
  <si>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</si>
  <si>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</si>
  <si>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</si>
  <si>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</si>
  <si>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</si>
  <si>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</si>
  <si>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</si>
  <si>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</si>
  <si>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</si>
  <si>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</si>
  <si>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</si>
  <si>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</si>
  <si>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</si>
  <si>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</si>
  <si>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</si>
  <si>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</si>
  <si>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</si>
  <si>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</si>
  <si>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</si>
  <si>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</si>
  <si>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</si>
  <si>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</si>
  <si>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</si>
  <si>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</si>
  <si>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</si>
  <si>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</si>
  <si>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</si>
  <si>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</si>
  <si>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</si>
  <si>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</si>
  <si>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</si>
  <si>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</si>
  <si>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</si>
  <si>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</si>
  <si>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</si>
  <si>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</si>
  <si>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</si>
  <si>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</si>
  <si>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</si>
  <si>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</si>
  <si>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</si>
  <si>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</si>
  <si>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</si>
  <si>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</si>
  <si>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</si>
  <si>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</si>
  <si>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</si>
  <si>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</si>
  <si>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</si>
  <si>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</si>
  <si>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</si>
  <si>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</si>
  <si>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</si>
  <si>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</si>
  <si>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</si>
  <si>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</si>
  <si>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</si>
  <si>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</si>
  <si>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</si>
  <si>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</si>
  <si>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</si>
  <si>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</si>
  <si>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</si>
  <si>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</si>
  <si>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</si>
  <si>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</si>
  <si>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</si>
  <si>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</si>
  <si>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</si>
  <si>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</si>
  <si>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</si>
  <si>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</si>
  <si>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</si>
  <si>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</si>
  <si>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</si>
  <si>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</si>
  <si>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</si>
  <si>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</si>
  <si>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</si>
  <si>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</si>
  <si>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</si>
  <si>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</si>
  <si>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</si>
  <si>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</si>
  <si>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</si>
  <si>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</si>
  <si>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</si>
  <si>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</si>
  <si>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</si>
  <si>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</si>
  <si>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</si>
  <si>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</si>
  <si>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</si>
  <si>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</si>
  <si>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</si>
  <si>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</si>
  <si>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</si>
  <si>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</si>
  <si>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</si>
  <si>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</si>
  <si>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</si>
  <si>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</si>
  <si>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</si>
  <si>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</si>
  <si>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</si>
  <si>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</si>
  <si>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</si>
  <si>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</si>
  <si>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</si>
  <si>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</si>
  <si>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</si>
  <si>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</si>
  <si>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</si>
  <si>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</si>
  <si>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</si>
  <si>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</si>
  <si>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Povinná osoba šablonu/tabulku vyplňuje: ANO/NE</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</si>
  <si>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</si>
  <si>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</si>
  <si>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</si>
  <si>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</si>
  <si>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</si>
  <si>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</si>
  <si>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</si>
  <si>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</si>
  <si>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</si>
  <si>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</si>
  <si>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</si>
  <si>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</si>
  <si>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</si>
  <si>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</si>
  <si>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</si>
  <si>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</si>
  <si>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</si>
  <si>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</si>
  <si>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barevné označení listu obsahujícího souhrn šablon a tabulek dle dané přílohy ITS nebo obecných pokynů EBA</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</si>
  <si>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</si>
  <si>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</si>
  <si>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</si>
  <si>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</si>
  <si>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</si>
  <si>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</si>
  <si>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</si>
  <si>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</si>
  <si>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</si>
  <si>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</si>
  <si>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</si>
  <si>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</si>
  <si>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</si>
  <si>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</si>
  <si>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</si>
  <si>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</si>
  <si>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</si>
  <si>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</si>
  <si>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</si>
  <si>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</si>
  <si>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</si>
  <si>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</si>
  <si>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</si>
  <si>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</si>
  <si>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</si>
  <si>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</si>
  <si>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</si>
  <si>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Malé a nepříliš složité kótované</t>
  </si>
  <si>
    <t>Malé a nepříliš složité nekótované</t>
  </si>
  <si>
    <t>ostatní instituce - instituce, která nesplňuje podmínky ani malé a nepříliš složité instituce ani velké instituce</t>
  </si>
  <si>
    <t>Příloha ITS
Název šablony/tabulky</t>
  </si>
  <si>
    <t xml:space="preserve">Upozornění: </t>
  </si>
  <si>
    <t xml:space="preserve">Uveřejňování informací  podle části osmé nařízení Evropského parlamentu a Rady (EU) č. 575/2013 (CRR) </t>
  </si>
  <si>
    <t>Datum uveřejnění informace</t>
  </si>
  <si>
    <t>Informace platné k datu</t>
  </si>
  <si>
    <t xml:space="preserve">Příloha ITS - vzor </t>
  </si>
  <si>
    <t xml:space="preserve">Příloha ITS -instrukce k vyplnění </t>
  </si>
  <si>
    <t>ITS - 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t>
  </si>
  <si>
    <t>malá a nepříliš složitá instituce - instituce definovaná v  čl. 4 bodě  145 nařízení CRR</t>
  </si>
  <si>
    <t>velká instituce - instituce definovaná v  čl. 4 bod 146 nařízení CRR</t>
  </si>
  <si>
    <t>Mapování na podávání zpráv dle pomůcky EBA
(Mapping tool)</t>
  </si>
  <si>
    <r>
      <rPr>
        <b/>
        <sz val="11"/>
        <color theme="1"/>
        <rFont val="Calibri"/>
        <family val="2"/>
        <charset val="238"/>
        <scheme val="minor"/>
      </rPr>
      <t>Četnost uveřejnění dle kategorie instituce*</t>
    </r>
    <r>
      <rPr>
        <b/>
        <sz val="10"/>
        <color theme="1"/>
        <rFont val="Calibri"/>
        <family val="2"/>
        <charset val="238"/>
        <scheme val="minor"/>
      </rPr>
      <t xml:space="preserve">
</t>
    </r>
    <r>
      <rPr>
        <sz val="10"/>
        <color theme="1"/>
        <rFont val="Calibri"/>
        <family val="2"/>
        <charset val="238"/>
        <scheme val="minor"/>
      </rPr>
      <t xml:space="preserve">
*Instituce uveřejňují  informace vyžadované podle hlav II a III části osmé CRR v rozsahu a četnosti stanovenými v článcích 433a, 433b a 433c  CRR.</t>
    </r>
  </si>
  <si>
    <t>https://www.eba.europa.eu/eba-updates-reporting-framework-30-and-technical-standards-pillar-3-disclosure</t>
  </si>
  <si>
    <t>Zkratky a definice:</t>
  </si>
  <si>
    <t>GSV-I - globální systémově významná instituce, která  je dle  definice v  čl. 4 bod 133  nařízení CRR  určena v souladu s čl. 131 odst. 1 směrnice 2013/36/EU</t>
  </si>
  <si>
    <t>barevné označení listu obsahujícího souhrn šablon a tabulek dle dané přílohy I až XXXV  ITS nebo obecných pokynů EBA</t>
  </si>
  <si>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t>
    </r>
  </si>
  <si>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</si>
  <si>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</si>
  <si>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</si>
  <si>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</si>
  <si>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</si>
  <si>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</si>
  <si>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</si>
  <si>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</si>
  <si>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</si>
  <si>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</si>
  <si>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</si>
  <si>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</si>
  <si>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</si>
  <si>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</si>
  <si>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</si>
  <si>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</si>
  <si>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</si>
  <si>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</si>
  <si>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</si>
  <si>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</si>
  <si>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</si>
  <si>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</si>
  <si>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</si>
  <si>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</si>
  <si>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</si>
  <si>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</si>
  <si>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</si>
  <si>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</si>
  <si>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</si>
  <si>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</si>
  <si>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</si>
  <si>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</si>
  <si>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</si>
  <si>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</si>
  <si>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</si>
  <si>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</si>
  <si>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</si>
  <si>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</si>
  <si>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</si>
  <si>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</si>
  <si>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</si>
  <si>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</si>
  <si>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</si>
  <si>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</si>
  <si>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</si>
  <si>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</si>
  <si>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</si>
  <si>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</si>
  <si>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</si>
  <si>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9(2) (pro sloupce  a, c, e, f a g šablony  EU CQ4) and  9(3) (pro sloupce b a d šablony EU CQ4 )</t>
  </si>
  <si>
    <t>9(2) (pro sloupce  a, c, e, f a g šablony  EU CQ5) and  9(3) (pro sloupce b a d šablony EU CQ5 )</t>
  </si>
  <si>
    <t>barevné označení šablon a tabulek na listu Obsah, které uveřejňují velké dceřiné podniky mateřských institucí v EU (včetně  četnosti jejich uveřejňování - sloupce B,K,L)*</t>
  </si>
  <si>
    <t>barevné označení šablon a tabulek na listu Obsah, které uveřejňují velké dceřiné podniky mateřských institucí v EU* (včetně  četnosti jejich uveřejňování - viz označení sloupců B,K,L na listu Obsah)</t>
  </si>
  <si>
    <r>
      <rPr>
        <b/>
        <sz val="11"/>
        <rFont val="Calibri"/>
        <family val="2"/>
        <charset val="238"/>
        <scheme val="minor"/>
      </rPr>
      <t>Mapping tool</t>
    </r>
    <r>
      <rPr>
        <sz val="11"/>
        <rFont val="Calibri"/>
        <family val="2"/>
        <charset val="238"/>
        <scheme val="minor"/>
      </rPr>
      <t xml:space="preserve"> - pracovní pomůcka vypracovaná Evropským orgánem pro bankovnictví (EBA) k mapování šablon uveřejňování dle Pilíře 3 na šablony podávání zpráv - viz  </t>
    </r>
  </si>
  <si>
    <t xml:space="preserve">Vzory pro uveřejňování informací (pracovní pomůcka) </t>
  </si>
  <si>
    <t>Prováděcí nařízení Komise (EU) 637/2021 ze dne 15. března 2021, kterým se stanoví prováděcí technické normy, pokud jde o způsob, jakým instituce zveřejňují informace uvedené v části osmé hlavách II a III nařízení Evropského parlamentu a Rady (EU) č. 575/2013, a zrušuje prováděcí nařízení Komise (EU) č. 1423/2013,  nařízení Komise v přenesené pravomoci (EU) 2015/1555, prováděcí nařízení Komise (EU) 2016/200 a nařízení Komise v přenesené pravomoci (EU) 2017/2295 (ITS)</t>
  </si>
  <si>
    <t>1 
(pouze 438)(c)</t>
  </si>
  <si>
    <t xml:space="preserve">Četnost uveřejnění:      1 - ročně
                                               2 - pololetně
                                               4 - čtvrtletně
                                               N/A - uveřejnění dané šablony /tabulky pro uveřejnění informací se na danou kategorii instituce nevztahuje. </t>
  </si>
  <si>
    <t>*Velké dceřiné podniky mateřských institucí v EU uveřejňují informace uvedené v článcích 437, 438, 440, 442, 450, 451, 451a a 453 na individuálním základě, nebo je-li to relevantní, na subkonsolidovaném základě.</t>
  </si>
  <si>
    <t xml:space="preserve">Pozn.: Pokud je na listu Obsah pod  označením četnosti  uveřejnění  pro danou šablonu/tabulku pro uveřejňování informací a kategorii instituce (sloupce K až P)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dle principů přiměřenosti a proporcionality. Pokud je instituce velkým dceřiným podnikem  mateřské instituce v EU, rozšíří filtrování ještě o barevné označení buněk - viz Legenda níže. </t>
  </si>
  <si>
    <t>Pavel Závodský</t>
  </si>
  <si>
    <t>NE</t>
  </si>
  <si>
    <t>Tato část není vyplněna, protože banka neuplatňuje článek 473a nařízení CRR.</t>
  </si>
  <si>
    <t>Dita Špalková</t>
  </si>
  <si>
    <t>Petr Rychtařík, Jitka Králová</t>
  </si>
  <si>
    <t>Pavel Matoušek</t>
  </si>
  <si>
    <t>Pavel Štírek</t>
  </si>
  <si>
    <t>Jaromír Dostál</t>
  </si>
  <si>
    <t>Jan Bartoň</t>
  </si>
  <si>
    <t>;</t>
  </si>
  <si>
    <t>Alena Pitrová</t>
  </si>
  <si>
    <t>Pavel Závodskyý</t>
  </si>
  <si>
    <t>Ing. Lisý, Pavel Závodský</t>
  </si>
  <si>
    <t>???</t>
  </si>
  <si>
    <t>Jaromír Dostál - rizika</t>
  </si>
  <si>
    <t xml:space="preserve">Pavel Štírek </t>
  </si>
  <si>
    <t>Martina Orsáková</t>
  </si>
  <si>
    <t>Gabriela Kubacká</t>
  </si>
  <si>
    <t>Tomáš Panýr</t>
  </si>
  <si>
    <t>Jaromír Dostál - texty                  Alena Pitrová - čísla</t>
  </si>
  <si>
    <t>CZ (CZECH REPUBLIC)</t>
  </si>
  <si>
    <t>SK (SLOVAKIA)</t>
  </si>
  <si>
    <t>SE (SWEDEN)</t>
  </si>
  <si>
    <t>NO (NORWAY)</t>
  </si>
  <si>
    <t>GB (UNITED KINGDOM)</t>
  </si>
  <si>
    <t>IS (ICELAND)</t>
  </si>
  <si>
    <t>HK (HONG KONG)</t>
  </si>
  <si>
    <t>LT (LITHUANIA)</t>
  </si>
  <si>
    <t>FR (FRANCE)</t>
  </si>
  <si>
    <t>DK (DENMARK)</t>
  </si>
  <si>
    <t>IE (IRELAND)</t>
  </si>
  <si>
    <t>BG (BULGARIA)</t>
  </si>
  <si>
    <t>LU (LUXEMBOURG)</t>
  </si>
  <si>
    <t>BE (BELGIUM)</t>
  </si>
  <si>
    <t>DE (GERMANY)</t>
  </si>
  <si>
    <t>RO (ROMANIA)</t>
  </si>
  <si>
    <t>EE (ESTONIA)</t>
  </si>
  <si>
    <t>Popis klíčových rysů zásad a procesů rozvahového a podrozvahového započtení s uvedením rozsahu, v jakém instituce rozvahové započtení používají</t>
  </si>
  <si>
    <t>Dohody o započtení jsou využity jako technika snižování úvěrového rizika při výpočtu kapitálové přiměřenosti pro deriváty a repooperace a reverzní repooperace. Započtení je využíváno pouze pro protistrany, se kterými má banka uzavřenu rámcovou dohodu o započtení.</t>
  </si>
  <si>
    <t>Banka stanovila standardy procesů oceňování a řízení kolaterálu, které obsahují vymezení akceptovaných kolaterálů (dle externího ratingu, obchodovatelnosti, doby splatnosti) a pravidla pro posuzování rizik kolaterálů (volatility haircut a cross-currency haircut).</t>
  </si>
  <si>
    <t>Banka definuje zajištění jako aktivum, které může být realizováno v případě selhání primárního zdroje splácení pohledávek. Zajištění pohledávek Banky posiluje postavení Banky jako věřitele a vedle samotné zajišťovací funkce tvoří výhradně druhotný zdroj splacení. Volba jednotlivých zajišťovacích nástrojů nutných k zajištění konkrétní transakce závisí na úvěrovém produktu Banky, požadavcích Banky a na odborném posouzení odpovědnými zaměstnanci Banky. Před přijetím zajištění Banka vždy zhodnotí možnost zástavy zajištění.
Hodnota zajištění (nominální hodnota zajištění) se stanoví ve vztahu k tržním cenám podobných typu zajištění. Je-li v konkrétním obchodním případě stanoveno více tržních cen konkrétního zajištění různými způsoby oceňování, použije se nejnižší tržní cena.
Je-li zajišťovacím prostředkem nemovitost, movitá věc, podnik nebo jeho organizační složka, ochranná známka, věc prohlášená za kulturní památku, starožitnosti, obrazy, šperky, rukopisy apod., musí být pro potřebu posouzení návrhu úvěru a jeho zajištění jejich cena zjištěna posudkem smluvního znalce Banky nebo interního odhadce. Znalecký posudek nebo odhad nesmí být v den uzavření smlouvy o úvěru starší než 6 měsíců. Pro oceňování nemovitostí se použije podrobná vlastní metodika.
Realizovatelná hodnota zajištění se zjistí pomocí příslušných koeficientů ocenění uvedených v katalogu zajištění. Při stanovování hodnoty koeficientů ocenění, resp. realizovatelné hodnoty zajištění, je třeba posuzovat jednotlivé zajišťovací nástroje podle jejich specifik, tj. např. nemovitosti podle charakteru stavby, konstrukce, atd. a vždy na základě fyzické prohlídky. Nastavení maximálních koeficientů je každoročně ověřováno. Znalecký posudek musí být vždy přezkoumán. Dalšími podmínkami zohledněnými při stanovení realizovatelné hodnoty zajištění mimo jiné jsou:
• komplexní posouzení všech dostupných a s ohledem na daný případ významných okolností a podkladů,
• jakékoli pojištění nebo zástava pohledávek z pojistného plnění ve prospěch Banky,
• možnost realizace zajištění v konkrétním čase a místě; a výše nákladů na tuto realizaci, na kterou je ve většině případu nutné pohlížet jako na prodej v tísni, a 
• porovnání s trendy na trhu. 
Katalog zajištění obsahuje i požadavky na pravidelné přecenění zajištění. Obvykle je hodnota zajištění analyzována a aktualizována při pravidelném monitoringu/úvěrové prověrce klientů. U portfolií retailových hypoték jsou aplikovány portfoliové modely aktualizace základní hodnoty zajištění. Banka dále pravidelně sleduje poměr výše úvěru k zajištění („loan-to-value“) hlavně u hypotéčních úvěrů a úvěrů projektového financování.
Banka používá následující hlavní druhy kolaterálu: finanční zajištění, movitosti, nemovitosti, ručení, pohledávky a jiná práva, pojištění a ostatní zajištění.</t>
  </si>
  <si>
    <t>Banka nepoužívá úvěrové deriváty jako prostředek zajištění za účelem výpočtu kapitálového požadavku a rizikově vážených expozic.</t>
  </si>
  <si>
    <t>Banka řídí riziko koncentrace prostřednictvím pravidelného reportingu o riziku koncentrace v rámci zajištění, jež je součástí systému vnířního stanovení kapitálu.</t>
  </si>
  <si>
    <t xml:space="preserve">Expozice po splatnosti zahrnují jistinu, úroky, poplatky nebo jiné příslušenství, které jsou v prodlení oproti datu splatnosti o jeden a více dní. Expozice se sníženou hodnotou zahrnuje finanční aktiva, která jsou znehodnocená ke dni vykazování. Finanční instrument se stává znehodnoceným, pokud dojde k selhání klienta. Banka obecně aplikuje klientský přístup, který vede ke znehodnocení všech pohledávek klienta, i když došlo k selhání jen na jedné klientově pohledávce. Na druhou stranu zlepšení klienta z defaultního ratingu vede k tomu, že expozice přestávají být znehodnocené. </t>
  </si>
  <si>
    <t>Hrubá účetní hodnota expozic po splatnosti (tis. Kč)</t>
  </si>
  <si>
    <t>Hrubá účetní hodnota expozic se sníženou hodnotou (tis. Kč)</t>
  </si>
  <si>
    <t>Expozice po splatnosti (více než 90 dní), které nejsou považovány za znehodnocené vyplývají z obchodních vztahů, které nejsou vedeny jako úvěrové produkty. Hrubá účetní hodnota expozic: 0 tis. Kč</t>
  </si>
  <si>
    <t>Instituce využívá metody použité k určení obecných a specifických úprav o úvěrové riziko v souladu s IFRS standardy.</t>
  </si>
  <si>
    <t>Definice restrukturalizovaných expozic instituce je použitá v souladu s definicí expozic s úlevou uvedené v příloze V. prováděcího nařízení Komise (EU) č. 680/2014.</t>
  </si>
  <si>
    <t>F_06.01 - F 06.01 Breakdown of loans and advances other than held for trading, trading or held for sale assets to non-financial corporations by NACE codes</t>
  </si>
  <si>
    <t>31.12.2021</t>
  </si>
  <si>
    <t>z toho: úvěry a jiné pohledávky podléhající znehodnocení</t>
  </si>
  <si>
    <t>Z toho: nevýkonné</t>
  </si>
  <si>
    <t>Z toho: v selhání</t>
  </si>
  <si>
    <t>Financial assets other than Held for trading and Trading Financial Assets</t>
  </si>
  <si>
    <t>Kumulované záporné změny reálné hodnoty z titulu úvěrového rizika</t>
  </si>
  <si>
    <t>Aktiva</t>
  </si>
  <si>
    <t>Financial assets at fair value other than Held for trading and Trading Financial Assets</t>
  </si>
  <si>
    <t>Accounting portfolios for financial assets subject to impairment</t>
  </si>
  <si>
    <t>Defaulted</t>
  </si>
  <si>
    <t>Non-performing exposures</t>
  </si>
  <si>
    <t>@</t>
  </si>
  <si>
    <t>0010</t>
  </si>
  <si>
    <t>0011</t>
  </si>
  <si>
    <t>0012</t>
  </si>
  <si>
    <t>0013</t>
  </si>
  <si>
    <t>0021</t>
  </si>
  <si>
    <t>0022</t>
  </si>
  <si>
    <t>0190</t>
  </si>
  <si>
    <t>A  Zemědělství, lesnictví a rybářství</t>
  </si>
  <si>
    <t>B  Těžba a dobývání</t>
  </si>
  <si>
    <t>0020</t>
  </si>
  <si>
    <t>C  Zpracovatelský průmysl</t>
  </si>
  <si>
    <t>0030</t>
  </si>
  <si>
    <t>D  Dodávání elektřiny, plynu, páry a klimatizovaného vzduchu</t>
  </si>
  <si>
    <t>0040</t>
  </si>
  <si>
    <t>E  Zásobování vodou</t>
  </si>
  <si>
    <t>0050</t>
  </si>
  <si>
    <t>F  Stavebnictví</t>
  </si>
  <si>
    <t>0060</t>
  </si>
  <si>
    <t>G  Velkoobchod a maloobchod</t>
  </si>
  <si>
    <t>0070</t>
  </si>
  <si>
    <t>H  Doprava a skladování</t>
  </si>
  <si>
    <t>0080</t>
  </si>
  <si>
    <t>I  Ubytování, stravování a pohostinství</t>
  </si>
  <si>
    <t>0090</t>
  </si>
  <si>
    <t>J  Informační a komunikační činnosti</t>
  </si>
  <si>
    <t>0100</t>
  </si>
  <si>
    <t>K  Peněžnictví a pojišťovnictví</t>
  </si>
  <si>
    <t>0105</t>
  </si>
  <si>
    <t>L  Činnosti v oblasti nemovitostí</t>
  </si>
  <si>
    <t>0110</t>
  </si>
  <si>
    <t>M  Odborné, vědecké a technické činnosti</t>
  </si>
  <si>
    <t>0120</t>
  </si>
  <si>
    <t>N  Administrativní a podpůrné činnosti</t>
  </si>
  <si>
    <t>0130</t>
  </si>
  <si>
    <t>O  Veřejná správa a obrana, povinné sociální zabezpečení</t>
  </si>
  <si>
    <t>0140</t>
  </si>
  <si>
    <t>P  Vzdělávání</t>
  </si>
  <si>
    <t>0150</t>
  </si>
  <si>
    <t>Q  Zdravotní a sociální péče</t>
  </si>
  <si>
    <t>0160</t>
  </si>
  <si>
    <t>R  Kulturní, zábavní a rekreační činnosti</t>
  </si>
  <si>
    <t>0170</t>
  </si>
  <si>
    <t>S  Ostatní činnosti</t>
  </si>
  <si>
    <t>0180</t>
  </si>
  <si>
    <t>ostatní země Evropské unie</t>
  </si>
  <si>
    <t>064</t>
  </si>
  <si>
    <t>rozvojový trh</t>
  </si>
  <si>
    <t>063</t>
  </si>
  <si>
    <t>Slovensko</t>
  </si>
  <si>
    <t>062</t>
  </si>
  <si>
    <t>Srbsko</t>
  </si>
  <si>
    <t>061</t>
  </si>
  <si>
    <t>Rumunsko</t>
  </si>
  <si>
    <t>Maďarsko</t>
  </si>
  <si>
    <t>Česko</t>
  </si>
  <si>
    <t>Chorvatsko</t>
  </si>
  <si>
    <t>Rakousko</t>
  </si>
  <si>
    <t>Ostatní vyspělé země</t>
  </si>
  <si>
    <t>131</t>
  </si>
  <si>
    <t>132</t>
  </si>
  <si>
    <t>133</t>
  </si>
  <si>
    <t>134</t>
  </si>
  <si>
    <t>ostatní vyspělé země</t>
  </si>
  <si>
    <t>ANO</t>
  </si>
  <si>
    <t>Banka udržuje výši pákového poměru v souladu s nastaveným rizikovým apetitem. Hodnoty pákového poměru jsou sledovány jak v aktuálním období, tak v budoucím. Výpočet pákového poměru je zahrnut v plánovacím procesu banky s pětiletým horizontem.</t>
  </si>
  <si>
    <t>Přístup k hodnocení přiměřenosti vnitřně stanoveného kapitálu
Banka svoji kapitálovou přimeřenost vyhodnocuje v souladu se schváleným rizikovým apetitem banky. Sledují se ukazetele regulatorní kapitálové přiměřenosti podle článku 92 bod 2. Nařízení EU č. 575/2013 a pákový poměr. Limity pro ukazatele jsou stanoveny a vyhodnocovány jak pro aktuální hodnoty, tak budoucí a pro kapitálové poměry rovněž pro hodnoty odhadované pro zátěžový scénář velmi nepříznivého makroekonomického vývoje. Limit pro rizikový apetit pro regulatorní kapitálovou přiměřenost je v bance nastaven obezřetně nad součtem minimálních požadovaných hodnot dle článku 92, požadavkem na kombinované kapitálové rezervy a interním polštářem. Limit pro pákový poměr činí 4%. Tyto limity platí pro současné i budoucí hodnoty. Pro nepříznivý makroekonomický scénář jsou limity pro regulatorní kapitálovou přiměřnost snížené o interní polštář. Kapitálová přiměřenost podle pilíře 2 je sledována konsolidovaně v rámci finanční skupiny se zohledněním specifik Stavební spořitelny. Výbor pro řízení aktiv, pasiv, rizik, bezpečnosti a compliance (VŘAP SSČS) pravidelně měsíčně / kvartálně (podle typu limitu) vyhodnocuje plnění interních limitů a plnění plánu MREL.</t>
  </si>
  <si>
    <t>Strategie řízení rizika likvidity je součástí Strategie řízení rizik schválené představenstvem SSČS. Strategie řízení rizik obsahuje i nastavané interní limity a pohotovostní plán řízení rizika likvidity. K revizi dochází minimálně jedenkrát ročně.</t>
  </si>
  <si>
    <t>Všechny hlavní funkce související s řízením rizika likvidity jsou centralizovány v nezávislém útvaru řízení rizik Stavební spořitelny České spořitelny, a.s. (SSČS), který úzce spolupracuje  s oddělením řízení tržních a likviditních rizik mateřské České spořitelny, a.s. (ČS).
Rámec řízení rizik likvidity Banky je v souladu s principy stanovenými Basilejským výborem pro bankovní dohled a regulatorními požadavky závaznými pro řízení rizika likvidity. Tento rámec je stanoven soustavou interních směrnic, které jsou dále doplněny o dokumenty popisující metodická pravidla a pracovní postupy. Směrnice jsou harmonizovány s ekvivalentními pravidly na úrovni skupiny.</t>
  </si>
  <si>
    <t xml:space="preserve">Banka aplikuje striktní oddělení povinností mezi řízením likvidity a řízení rizika likvidity až po nejvyšší úroveň managementu. Za řízení likvidity odpovídá útvar finančního řízení SSČS, který spolupracuje s oddělením řízení bilance ČS. Za řízení rizika likvidity odpovídá útvar řízení rizik SSČS, který spolupracuje  s oddělením řízení tržních a likviditních rizik ČS. Hlavním rozhodovacím orgánem je Výbor řízení aktiv, pasiv, rizik, bezpečnosti a compliance SSČS (VŘAP SSČS), přičemž jeho rozhodujícími členy jsou všichni členové představenstva SSČS. 
Za metodiku, výpočet a sledování ukazatelů likvidity odpovídá útvar řízení rizik SSČS, který nastavuje limity likvidity na takové úrovni, aby byly v souladu s rizikovým apetitem banky a regulatorními požadavky. Nastavení těchto limitů je konzultováno útvarem finančního řízení SSČS, oddělením řízení bilance ČS oddělením řízení tržních a likviditních rizik ČS.
Útvar finančního řízení SSČS odpovídá za každodenní řízení likvidity a za nastavení strategie likvidity a financování a stanovení krátkodobých a dlouhodobých plánů financování. </t>
  </si>
  <si>
    <t>Banka sleduje a vyhodnocuje soustavu ukazatelů a limitů na pravidelné bázi. V závislosti na typu, jsou tyto ukazatele vyhodnocovány denně  nebo měsíčně. Řízení krátkodobé likvidity a zabezpečení solventnosti probíhá nejenom v rámci výhledu peněžních toků, ale i na základě vnitrodenního sledování peněžních toků.
Banka sleduje a pravidelně vyhodnocuje ukazatele Survival Period Analysis (SPA), Liquidity Coverage Ratio (LCR), Net Stable Funding Ratio (NSFR) a soustavu dalších interních ukazatelů.
Pro včasnou detekci nadcházející krize je používán systém varovných indikátorů (tzv. Early Warning Indicators). Tyto indikátory slouží pro včasnou detekci tržní a idiosynkratické krize likvidity a jejich kombinací. V případě zjištění krize se postupuje dle pohotovostního plánu pro případ krize likvidity.</t>
  </si>
  <si>
    <t>Banka využívá ke kvantifikaci a snižování rizika likvidity řadu regulatorních a interních ukazatelů a má vypracován komplexní systém limitů a eskalace v případě jejich porušení. Překročení limitů je bez zbytečného odkladu hlášeno členům VŘAP SSČS. Eskalační proces, role a zodpovědnosti jsou detailně popsány v interních dokumentech.
Indikátory včasného varování tvoří také nedílnou součást rámce řízení rizika likvidity, zejména s ohledem na zjišťování typu a závažnosti událostí likviditního stresu. Podrobný přehled potřeb financování je připraven v celém horizontu procesu plánování. Plány nouzového financování zajišťují adekvátní soubor opatření na zvýšení likvidity v dobách stresu.</t>
  </si>
  <si>
    <t>Pohotovostní plán financování poskytuje rámec pro řízení případných krátkodobých a dlouhodobých problémů s likviditou, které by mohly způsobit, že banka nebude schopna financovat některé nebo všechny své činnosti včas a/nebo za přiměřené náklady.
Plán umožňuje Bance předvídat vznikající krizi likvidity pomocí souboru indikátorů včasného varování a přijímat včas opatření na její řešení. Plán dále definuje jednotlivé typy akcí, které by banka v případě krizové situace mohla aktivovat, aby úspěšně a včas a reagovala na případný likviditní stres.</t>
  </si>
  <si>
    <t>Banka testuje riziko likvidity v rámci několika různých typů zátěžových testů.
Survival Period Analysis (SPA): SPA je hlavní zátěžový test likvidity používaný Bankou a měří dobu, po kterou může banka přežít během definovaného scénáře krize likvidity. Ukazatel je počítán pro řadu stresových scénářů (tržní krize, idiosynkratická krize, kombinovaná krize) porovnáním stresových peněžních toků s dostupnou očekávanou rezervou likvidity. Časový horizont, kdy kumulativní peněžní odtok překročí likviditní rezervu, je definováno jako doba přežití.
Comprehensive Stress Test (CST): Komplexní zátěžový test posuzuje riziko likvidity a financování, zejména dopad zátěžových scénářů na dostupnost financování a náklady financování na rozvahu a zisky a ztráty Banky.</t>
  </si>
  <si>
    <t>Systém řízeni rizik Banky poskytuje funkční, spolehlivý a komplexní rámec pro včasné a efektivní řízení rizika likvidity. Komplexní systém likviditních ukazatelů, pravidel a procesů zajišťuje stabilní fungování Banky a je v souladu s jejím rizikovým profilem a strategií.</t>
  </si>
  <si>
    <t>Profil financování a likviditní situace Banky odráží jejich rizikový profil a obchodní model, který se primárně zaměřuje na stabilní retailové  zákazníky v České republice. V souladu se strategií jsou hlavními zdroji financování vklady stavebního spoření od retailových klientů. Krátkodobě se banka může dofinancovat repo operacemi se státními dluhopisy ČR nebo depozity mateřské banky.
Z důvodu diverzifikovaná portfolia klientských vkladů je riziko koncentrace na straně pasiv zanedbatelné. Na straně aktiv se pak likviditní polštář skládá primárně s bezrizikových expozic vůči České národní bance v podobě volných rezerv a kvalitními dluhovými cennými papíry emitovanými Ministerstvem financí České republiky. Uveřejněné ukazatele LCR a NSFR věrně odrážejí stabilní a bezproblémovou likviditní situaci Banky.</t>
  </si>
  <si>
    <t>Likviditní rezerva se skládá z pohledávek vůči České národní bance a z vysoce likvidních vládních dluhopisů.</t>
  </si>
  <si>
    <t>Banka nemá derivátové expozice.</t>
  </si>
  <si>
    <t>Banka operuje výhradně v CZK.</t>
  </si>
  <si>
    <t>Uveřejněné položky jsou zároveň hlavními faktory ovlivňující výslednou hodnotu ukazatele krytí likvidity.</t>
  </si>
  <si>
    <t>Stavební spořitelna České spořitelny, a.s.</t>
  </si>
  <si>
    <t>CZ0008040870</t>
  </si>
  <si>
    <t>Soukromá</t>
  </si>
  <si>
    <t>Ne</t>
  </si>
  <si>
    <t>Kmenové akcie</t>
  </si>
  <si>
    <t>Vlastní kapitál akcionářů</t>
  </si>
  <si>
    <t>Věčný</t>
  </si>
  <si>
    <t>Nekumulativní</t>
  </si>
  <si>
    <t>Nekonvertibilní</t>
  </si>
  <si>
    <t>V souladu s Nařízením Komise v přenesené pravomoci (EU) č. 604/2014 ČS identifikuje pracovníky s podstatným vlivem na rizikový profil společnosti dle kvalitativních a kvantitativních kritérií. Způsob identifikace dle jednotlivých kritérií je podrobněji popsán v Základních zásadách odměňování SSČS.
Bonus pracovníků s velmi významným vlivem (představenstvo) je odložen. Neodložená část činí 40 %. Přiznání 60 % pohyblivé složky odměny je odloženo. Období pro odložení činí pět let. 
Vzhledem k tomu, že SSČS neemituje žádné nepeněžní nástroje, není výplata pohyblivé složky odměny v nepeněžních nástrojích v SSČS aplikována. Za účelem naplnění principů regulace (tzn. dlouhodobá zainteresovanost na výsledcích společnosti) SSČS oddaluje výplatu nadpoloviční části pohyblivé složky odměny a tu přeceňuje dle budoucích výsledků společnosti.</t>
  </si>
  <si>
    <t>Stanovení celkového objemu prostředků určených na odměny (bonusový pool) zohledňuje kromě příslušného procentuálního nároku jednotlivých pracovníků i celkovou výkonnost (banky) a příslušná rizika, kterým je banka vystavena. 
Výkonnost a rizika SSČS se pro tyto účely hodnotí podle tří klíčových kritérií:
•	Plnění strategie banky;
•	Kapitálová přiměřenost banky, dle metodiky ČNB;
•	Likviditní situace banky.</t>
  </si>
  <si>
    <t xml:space="preserve">Zásady odměňování SSČS jsou revidovány minimálně jednou ročně. Představenstvo, resp. dozorčí rada schvaluje a pravidelně reviduje systém odměňování (včetně identifikace pracovníků s významným a velmi významným vlivem na rizikový profil SSČS). Představenstvo odpovídá za implementaci zásad odměňování do vnitřních předpisů, politik SSČS i za jejich aplikaci v praxi. </t>
  </si>
  <si>
    <t>Definování i uplatňování základních zásad odměňování je jedenkrát ročně podrobeno prověření interním auditem. Interní audit předkládá výsledky revize představenstvu, dozorčí radě a výboru pro audit.</t>
  </si>
  <si>
    <t>Pracovníci ve vnitřních kontrolních funkcích jsou nezávislí na obchodních útvarech, které kontrolují, mají odpovídající pravomoci a jsou odměňováni podle plnění cílů stanovených pro danou kontrolní funkci, nezávisle na výkonnosti obchodních útvarů. Odměna pracovníků ve vnitřních kontrolních funkcích má převážně pevnou složku. Pohyblivá složka jejich odměny je nezávislá na výkonnosti obchodních útvarů, které kontrolují. Odměna za výkon funkce člena dozorčí rady nebo člena výboru pro audit (pokud je stanovena) má jen pevnou složku a je uvedena v příslušné smlouvě o výkonu funkce. Pohyblivá složka odměny (bonus) se nevyplácí.</t>
  </si>
  <si>
    <t>Smluvní odstupné, poskytované v souvislosti s předčasným ukončením pracovního poměru nebo obdobného vztahu, odráží výkonnost pracovníka dosaženou v průběhu daného období, nesmí překročit 12násobek základní měsíční odměny a je vždy upraveno v příslušné smlouvě. Smluvní odstupné je vypláceno pouze v případech, pokud individuální výkonnost pracovníka přispěla pozitivně k celkové finanční situaci banky. O vyplacení odstupného rozhoduje představenstvo, resp. dozorčí rada, a jsou hodnocena následující kritéria:
a)	dlouhodobé plnění KPI stanovených pro pracovníka v předchozích letech alespoň na 50 %, přičemž KPI byla stanovena v souladu s požadavky regulace pro danou skupinu pracovníků,
b)	v okamžiku, kdy se o odstupném rozhoduje, musí SSČS splňovat kritéria pro tvorbu bonus poolu.
Zákonné odstupné, které se vztahuje na pracovníka s uzavřenou pracovní smlouvou, je upraveno v § 67 zákona č. 262/2006 Sb. zákoník práce.</t>
  </si>
  <si>
    <t>Velikost celkového bonusového fondu je odvozena od výkonu SSČS v příslušném roce a velikost bonusu je schvalována představenstvem a dozorčí radou SSČS. Podmínkou pro poskytnutí ročního bonusu je dosažení minimální cílové hodnoty stanoveného ukazatele pro příslušný rok
V případě, že dozorčí radou stanovený roční ukazatel výkonnosti SSČS nedosáhne předem stanovené minimální hodnoty, pak pohyblivá složka odměny není vyplacena.</t>
  </si>
  <si>
    <t>Na všechny pracovníky se vztahuje zásada, že pohyblivá složka odměny se pracovníkovi přiznává na základě hodnocení individuální pracovní výkonnosti a výkonnosti dotčeného útvaru s hodnocením celkových výsledků ČS. Při hodnocení individuální pracovní výkonnosti se zohledňují finanční (kvantitativní) výkonnostní kritéria i nefinanční (kvalitativní) výkonnostní kritéria. Pohyblivá složka mzdy nesmí přesáhnout 100 % pevné složky odměny pracovníka. 
Stanovování kritérií výkonnosti probíhá na základě identifikace rizik na úrovni celé SSČS, útvarů i pracovníků, aby se zajistilo, že celkový objem pohyblivých složek odměn náležitě zohledňuje závažnost a délku vystavení SSČS vůči všem rizikům. Stanovování kritérií výkonnosti probíhá v rámci tvorby finančně-obchodního plánu při zohlednění rizikových parametrů dle aktuální Strategie řízení rizik Stavební spořitelny České spořitelny, a. s., (ex ante risk adjustment). V případě, že jsou mezi výkonnostní kritéria zahrnuta i taková, která přímo nesouvisí s výkonností SSČS či jejích jednotlivých útvarů, je náležitě zdokumentována schopnost pracovníka taková kritéria ovlivňovat.</t>
  </si>
  <si>
    <t>Stanovení celkového objemu prostředků určených na odměny (bonusový pool) zohledňuje kromě příslušného procentuálního nároku jednotlivých pracovníků i celkovou výkonnost (banky) a příslušná rizika, kterým je banka vystavena. 
Výkonnost a rizika SSČS se pro tyto účely hodnotí podle tří klíčových kritérií:
•	Plnění strategie banky;
•	Kapitálová přiměřenost banky, dle metodiky ČNB;
•	Likviditní situace banky        Bonusový pool může být snížen o 0 - 100 % v závislosti na plnění cílů strategie banky schválené dozorčí radou pro dané období. O výši uplatnění snížení bonusového poolu při hodnocení plnění strategie banky rozhoduje dozorčí rada v závislosti na tržních podmínkách, na předpokládané potřebě vytvoření dostatku zdrojů pro splnění regulatorních pravidel, na plnění strategických cílů, které jsou podmínkou udržitelné ziskovosti banky a na pravděpodobnosti dosažení zisku v budoucím 5letém období a také s ohledem na mimořádné neočekávané události.
Na počátku každého hodnoceného období dozorčí rada banky může rozhodnout 
o minimálních ukazatelích výkonnosti jako podmínce pro výplatu pohyblivé složky odměny. 
V případě, že dozorčí radou stanovený roční ukazatel výkonnosti banky nedosáhne předem stanovené minimální hodnoty, pak pohyblivá složka odměny není vyplacena.
V případě plnění čistého zisku nad 100 % může představenstvo rozhodnout o dodatečné tvorbě celkového bonusového poolu až do výše 120 %.</t>
  </si>
  <si>
    <t>V souladu s Nařízením Komise v přenesené pravomoci (EU) č. 604/2014 ČS identifikuje pracovníky s podstatným vlivem na rizikový profil společnosti dle kvalitativních a kvantitativních kritérií. Způsob identifikace dle jednotlivých kritérií je podrobněji popsán v Základních zásadách odměňování SSČS.
Bonus pracovníků s velmi významným vlivem (představenstvo) je odložen. Neodložená část činí 40 %. Přiznání 60 % pohyblivé složky odměny je odloženo. Období pro odložení činí pět let. 
Vzhledem k tomu, že SSČS neemituje žádné nepeněžní nástroje, není výplata pohyblivé složky odměny v nepeněžních nástrojích v SSČS aplikována. Za účelem naplnění principů regulace (tzn. dlouhodobá zainteresovanost na výsledcích společnosti) SSČS oddaluje výplatu nadpoloviční části pohyblivé složky odměny a tu přeceňuje dle budoucích výsledků společnosti. Pro účely přecenění odložené části pohyblivé složky odměn jsou posuzována pouze K. O. kritéria, kterými jsou kapitálová přiměřenost banky a likviditní situace banky a hodnotí se aktuálně platná kritéria, tj. kritéria platná v době výplaty (nikoliv v době přiznání). Před výplatou odložené složky odměny může dozorčí rada banky rozhodnout o uplatnění malusu, a to především v případech, které jsou uvedeny v předpise Základní zásady odměňování v SSČS (tj. pracovník byl pravomocně odsouzen za trestný čin související s jeho pracovní činností, pracovník při plnění pracovních úkolů spáchal přestupek či jednal v rozporu s vnitřními předpisy a jinými dokumenty). K možnosti zpětného vymáhání již vyplacené pohyblivé složky odměny přistupuje SSČS vzhledem k její nízké materialitě v porovnání s požadavky na kapitálovou vybavenost SSČS tímto zjednodušeným způsobem: Odložená část odměny je přeceňována aktuálními KO kritérii (kapitálová přiměřenost a likviditní situace banky), tzn. je testována aktuální ekonomická a riziková situace banky. V případě, že se prokáže jednoznačná souvislost mezi nedbalým jednáním pracovníka a nesplněním některého z K. O. kritérií, bude SSČS v řízení o náhradu škody zohledňovat vyplacené odměny.</t>
  </si>
  <si>
    <t>Pavel Závodský (Martin Dayef)</t>
  </si>
  <si>
    <t>AU (AUSTRALIA)</t>
  </si>
  <si>
    <t>CY (CYPRUS)</t>
  </si>
  <si>
    <t>HR (CROATIA)</t>
  </si>
  <si>
    <t>HU (HUNGARY)</t>
  </si>
  <si>
    <t>MK (NORTH MACEDONIA)</t>
  </si>
  <si>
    <t>NL (NETHERLANDS)</t>
  </si>
  <si>
    <t>SI (SLOVENIA)</t>
  </si>
  <si>
    <t/>
  </si>
  <si>
    <t>Miroslav Ceral</t>
  </si>
  <si>
    <t>Název instituce</t>
  </si>
  <si>
    <t>Stavební spořitelna Českké spořitelny, a. s. (IČ: 60197609)</t>
  </si>
  <si>
    <t>Vykazovací měna:</t>
  </si>
  <si>
    <t>tis. Kč (TCZK)</t>
  </si>
  <si>
    <t>Zařazení instituce z pohledu četnosti a rozsahu uveřejňování (vyberte ze seznamu)</t>
  </si>
  <si>
    <t>Šablona/tabulka má být k danému ref. datu vyplněna pro kategorii instituce, do níž se povinná osoba zařadila: ANO/NE</t>
  </si>
  <si>
    <t>Příloha XXXVII 
Zpřístupňování informací o expozicích vůči úrokovému riziku u pozic nezahrnutých do obchodního portfolia</t>
  </si>
  <si>
    <t>EU IRRBBA</t>
  </si>
  <si>
    <t>448</t>
  </si>
  <si>
    <t>16a</t>
  </si>
  <si>
    <t>Příloha XXXVII</t>
  </si>
  <si>
    <t>Příloha XXXVIII</t>
  </si>
  <si>
    <t>EU IRRBB1</t>
  </si>
  <si>
    <t>Uveřejnění písemného potvrzení člena vedoucího orgánu nebo vrcholného vedení a klíčových prvků formálních zásad instituce přijatých k naplnění požadavků na zpřístupňování informací.</t>
  </si>
  <si>
    <t>Písemné potvrzení člena vedoucího orgánu nebo vrcholového vedení</t>
  </si>
  <si>
    <t>Klíčové prvky formálních zásad instituce přijatých k naplnění požadavků na zpřístupňování informací</t>
  </si>
  <si>
    <t>Příloha č. V EBA/GL/2018/10</t>
  </si>
  <si>
    <t>ano (viz EU CQ7)</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</si>
  <si>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</si>
  <si>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t>Šablona 9</t>
  </si>
  <si>
    <t>Příloha č. II EBA/GL/2018/10</t>
  </si>
  <si>
    <t>ano (viz EU CR1)</t>
  </si>
  <si>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</si>
  <si>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Šablona 4</t>
  </si>
  <si>
    <t>ano (viz EU CQ3)</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</si>
  <si>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</si>
  <si>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t>Šablona 3</t>
  </si>
  <si>
    <t>Příloha č. I EBA/GL/2018/10</t>
  </si>
  <si>
    <t>ano (viz EU CQ1)</t>
  </si>
  <si>
    <r>
      <t>Úvěrová kvalita expozic s úlevou (totožná se šablonou</t>
    </r>
    <r>
      <rPr>
        <b/>
        <sz val="11"/>
        <rFont val="Calibri"/>
        <family val="2"/>
        <charset val="238"/>
        <scheme val="minor"/>
      </rPr>
      <t xml:space="preserve"> EU CQ1</t>
    </r>
    <r>
      <rPr>
        <sz val="11"/>
        <rFont val="Calibri"/>
        <family val="2"/>
        <charset val="238"/>
        <scheme val="minor"/>
      </rPr>
      <t>)</t>
    </r>
  </si>
  <si>
    <t>Šablona 1</t>
  </si>
  <si>
    <t>EBA/GL/2018/10
Zpřístupňování informací  o nevýkonných expozicích a expozicích s úlevou (ve znění obecných pokynů EBA/GL/2022/13)</t>
  </si>
  <si>
    <t>Obecné zásady týkající se zpřístupňování informací</t>
  </si>
  <si>
    <t>Písemné potvrzení člena vedoucího orgánu nebo vrcholného vedení</t>
  </si>
  <si>
    <t>Klíčové prvky formálních zásad instituce přijaté k naplnění požadavků na zpřístupňování informací</t>
  </si>
  <si>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Písemné potvrzení a klíčové prvky formálních zásad instituce přijatých k naplnění požadavků na zpřístupňování informací musí být součástí informací, které instituce zpřístupňuje (čl. 431 odst. 3, první pododstavec CRR).
</t>
  </si>
  <si>
    <t>Zařazení instituce z pohledu četnosti a rozsahu uveřejňování k referenčnímu datu uveřejnění</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</si>
  <si>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</si>
  <si>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t>Zařazení instituce z pohledu četnosti a rozsahu uveřejňování k referenčnímu datu uveřejnění: Velké nekótované, které nejsou G-SVI</t>
  </si>
  <si>
    <t>Popis klíčových prvků formálních zásad instituce přijatých k naplnění požadavků na zpřístupňování informací v souladu s požadavky stanovenými v  části osmé CRR:</t>
  </si>
  <si>
    <t xml:space="preserve">Stavební spořitelna České spořitelny, a.s. přijala zásady pro splnění požadavků na zpřístupňování informací, podle nařízení Evropského parlamentu a Rady (EU) č. 575/2013 (CRR). Zavedla a udržuje interní procesy, systémy a kontrolní mechanismy k ověření toho, že zpřístupňovaní informací probíhá řádně a v souladu s požadavky stanovenými v části osmé CRR. Klíčové prvky formálních zásad k naplnění požadavků na zpřístupňování informací jsou obsahem interní směrnice. Interní audit Stavební spořitelny České spořitelny provádí monitorování řídících a kontrolních procesů společnosti. Odpovědné řídící osoby potvrzují, že zpřístupněné informace poskytnuté dle výše uvedené části osmé byly vypracované podle postupů interní kontroly schválených na úrovni vedoucího orgánu. Stavební spořitelna České spořitelny, a.s. využívá pro splnění požadavků na zpřístupňování informací podle nařízení Evropského parlamentu a Rady (EU) č. 575/2013 (CRR), aktuální šablony doporučené Českou národní bankou. </t>
  </si>
  <si>
    <t>Šablona 1 z přílohy č. I EBA/GL/2018/10: Úvěrová kvalita expozic s úlevou</t>
  </si>
  <si>
    <t>Šablona 3 z přílohy č. II EBA/GL/2018/10: Úvěrová kvalita výkonných a nevýkonných expozic podle dnů po splatnosti</t>
  </si>
  <si>
    <t>Země 1</t>
  </si>
  <si>
    <t>Země 2</t>
  </si>
  <si>
    <t>Země 3</t>
  </si>
  <si>
    <t>Země 4</t>
  </si>
  <si>
    <t>Země N</t>
  </si>
  <si>
    <t>Ostatní země</t>
  </si>
  <si>
    <t>SSČS nemá DERIVÁTY</t>
  </si>
  <si>
    <t xml:space="preserve">Důvod nevyplnění šablony/tabulky povinnou osobou
</t>
  </si>
  <si>
    <t xml:space="preserve"> jsou povinné až od určitého podílu nevýkonných pohledávek</t>
  </si>
  <si>
    <t>SSČS nemá obchodní portfolio</t>
  </si>
  <si>
    <t>BEZ NÁPLNĚ</t>
  </si>
  <si>
    <t>ssčs NEMÁ ÚVĚROVÉ DERIVÁTY</t>
  </si>
  <si>
    <t xml:space="preserve">S ohledem na uplatnění principu proporcionality není v SSČS zřízen výbor pro odměňování a jemu stanovené odpovědnosti zastává dozorčí rada. SSČS zdůvodňuje tento postoj tím, že:
Dozorčí radu tvoří osoby, které v SSČS nevykonávají žádnou výkonnou funkci, tím je zajištěna nezávislost dozorčí rady. V případech, kdy může dojít k ohrožení nezávislosti jednotlivých členů dozorčí rady (např. odpovědnost za dodávky outsourcingu), je při rozhodování dozorčí rady na toto brán zřetel. Způsob rozhodování dozorčí rady je určený Stanovami SSČS. 
Vzhledem k ploché organizační struktuře SSČS a šíři témat, které dozorčí rada projednává, je dozorčí rada dostatečně kompetentní k posuzování relevantnosti a účinnosti zásad odměňování.
U všech členů dozorčí rady jsou požadavky na výkon funkce člena dozorčí rady, tj. odpovídající znalosti, odborná způsobilost a profesní zkušenosti, zajištěny posuzováním členů dozorčí rady dle Směrnice pro posuzování vhodnosti členů některých orgánů a osob v klíčových funkcích v SSČS. 
Dozorčí rada:
a)	schvaluje základní zásady odměňování;
b)	pravidelně vyhodnocuje základní zásady odměňování;
c)	je odpovědná za kontrolu implementace základních zásad odměňování;
d)	schvaluje a vyhodnocuje odměny okruhu pracovníků s velmi významným vlivem na rizikový profil banky;
e)	dohlíží na odměňování pracovníků s významným vlivem na rizikový profil banky, vč. ředitelů útvarů, které vykonávají vnitřní kontrolní funkce;
f)	spolupracuje s vnitřními kontrolními funkcemi, ostatními orgány společnosti (např. výbor pro audit) či poradními výbory představenstva (např. výbor pro řízení aktiv a pasiv, rizik, bezpečnosti a compliance) a s relevantními útvary společnosti (např. právní a správní, finanční řízení);
g)	přezkoumává jmenování externích konzultantů v oblasti odměňování za účelem poradenství nebo podpory;
h)	dohlíží na základní zásady odměňování a jejich aplikaci, zejména se soustředí na mechanismus zohlednění všech rizik, likvidity a kapitálu, a na soulad systému odměňování s dlouhodobým obezřetným řízením SSČS a se strategickými záměry SSČS;
i)	může na počátku každého hodnoceného období rozhodnout o minimálních ukazatelích výkonnosti jako podmínce pro výplatu pohyblivé složky odměny.
Představenstvo odpovídá za implementaci základních zásad odměňování do vnitřních předpisů SSČS a za jejich aplikaci v praxi.
Představenstvo se schází na pravidelných týdenních zasedáních.
Zasedání dozorčí rady se konají podle potřeby, zpravidla v souladu s plánem činnosti, nejméně však čtyřikrát do roka. </t>
  </si>
  <si>
    <t xml:space="preserve">EU CCR6 </t>
  </si>
  <si>
    <t xml:space="preserve">Odložené a zadržované odměny     </t>
  </si>
  <si>
    <t>Šablona EU IRRBB1 – Úroková rizika investičního portfolia</t>
  </si>
  <si>
    <t>Členění podle zemí:</t>
  </si>
  <si>
    <t>AM (ARMENIA)</t>
  </si>
  <si>
    <t>CL (CHILE)</t>
  </si>
  <si>
    <t>ES (SPAIN)</t>
  </si>
  <si>
    <t>GR (GREECE)</t>
  </si>
  <si>
    <t>KR (SOUTH KOREA)</t>
  </si>
  <si>
    <t>LV (LATVIA)</t>
  </si>
  <si>
    <t>ME (MONTENEGRO)</t>
  </si>
  <si>
    <t>PL (POLAND)</t>
  </si>
  <si>
    <t xml:space="preserve">V roce 2024 byl pákový poměr vysoko nad regulatorním minimem a rovněž vysoko nad limitem v rizikovém apetitu. </t>
  </si>
  <si>
    <t>Čtvrtletí končící dne (31.12.2024)</t>
  </si>
  <si>
    <t>V roce 2024 nebyla identifikována potřeba změn základních zásad odměňování.</t>
  </si>
  <si>
    <t>Banka svá aktiva financuje primárně dlouhodobými klientskými vklady v podobě stavebního spoření a přijatými úvěry od mateřské společnosti. Část aktiv je investována do vysoce kvalitních a likvidních instrumentů. Pokles ukazatele LCR ke konci roku 2024 je v souladu s očekáváním a je způsoben plánovanými metodickými změnami ve výpočtu.</t>
  </si>
  <si>
    <t xml:space="preserve">Pokles ukazatele LCR ke konci roku 2024 je v souladu s očekáváním a je způsoben plánovanými metodickými změnami ve výpočtu. Aplikované změny zajišťují konzervativní přístup k vykazování vkladů ze stavebního spoření pro účely regulatorního reportingu likviditních ukazatelů. </t>
  </si>
  <si>
    <t>Banka disponuje na straně pasiv diverzifikovaným portfoliem retailových klientů a koncentrace tohoto zdroje financování je nízká. Tento zdroj financování je dále doplněn o přijaté úvěry od matřeské společnosti.</t>
  </si>
  <si>
    <t>Míša Cvachová (Martin Dayef)</t>
  </si>
  <si>
    <t>90/2012 Sb. o obchodních společnostech a družstvech (zákon o obchodních  korporacích)</t>
  </si>
  <si>
    <t>nepoužije se</t>
  </si>
  <si>
    <t>individuální a (sub-)konsolidovaná</t>
  </si>
  <si>
    <t>750 mil. CZK</t>
  </si>
  <si>
    <t>100 %</t>
  </si>
  <si>
    <t>Pohyblivá</t>
  </si>
  <si>
    <t>Zcela podle uvážení</t>
  </si>
  <si>
    <t>Vedlejší kapitál tier 1</t>
  </si>
  <si>
    <t>stanovy-spolecnosti-ucinne-od-1-5-2024.pdf</t>
  </si>
  <si>
    <t xml:space="preserve"> 30.6.2025</t>
  </si>
  <si>
    <t xml:space="preserve"> 12.8.2025</t>
  </si>
  <si>
    <t>Celková hodnota rizikové expozice před použitím prahu</t>
  </si>
  <si>
    <r>
      <rPr>
        <sz val="8"/>
        <rFont val="Arial"/>
        <family val="2"/>
        <charset val="238"/>
      </rPr>
      <t>Poměr kmenového kapitálu tier 1 (%)</t>
    </r>
  </si>
  <si>
    <r>
      <rPr>
        <sz val="11"/>
        <color rgb="FF000000"/>
        <rFont val="Calibri"/>
        <family val="2"/>
        <scheme val="minor"/>
      </rPr>
      <t>5a</t>
    </r>
  </si>
  <si>
    <r>
      <rPr>
        <sz val="11"/>
        <color rgb="FF000000"/>
        <rFont val="Calibri"/>
        <family val="2"/>
        <scheme val="minor"/>
      </rPr>
      <t>Nepoužije se</t>
    </r>
  </si>
  <si>
    <r>
      <rPr>
        <sz val="11"/>
        <color rgb="FF000000"/>
        <rFont val="Calibri"/>
        <family val="2"/>
        <scheme val="minor"/>
      </rPr>
      <t>5b</t>
    </r>
  </si>
  <si>
    <r>
      <rPr>
        <sz val="11"/>
        <color rgb="FF000000"/>
        <rFont val="Calibri"/>
        <family val="2"/>
        <scheme val="minor"/>
      </rPr>
      <t>Poměr kmenového kapitálu tier 1 s ohledem na celkový objem rizikové expozice nepodléhající minimální úrovni (%)</t>
    </r>
  </si>
  <si>
    <r>
      <rPr>
        <sz val="11"/>
        <color rgb="FF000000"/>
        <rFont val="Calibri"/>
        <family val="2"/>
        <scheme val="minor"/>
      </rPr>
      <t>6a</t>
    </r>
  </si>
  <si>
    <r>
      <rPr>
        <sz val="11"/>
        <color rgb="FF000000"/>
        <rFont val="Calibri"/>
        <family val="2"/>
        <scheme val="minor"/>
      </rPr>
      <t>6b</t>
    </r>
  </si>
  <si>
    <r>
      <rPr>
        <sz val="11"/>
        <color rgb="FF000000"/>
        <rFont val="Calibri"/>
        <family val="2"/>
        <scheme val="minor"/>
      </rPr>
      <t>Poměr tier 1 s ohledem na celkový objem rizikové expozice nepodléhající minimální úrovni (%)</t>
    </r>
  </si>
  <si>
    <r>
      <rPr>
        <sz val="11"/>
        <color rgb="FF000000"/>
        <rFont val="Calibri"/>
        <family val="2"/>
        <scheme val="minor"/>
      </rPr>
      <t>7a</t>
    </r>
  </si>
  <si>
    <r>
      <rPr>
        <sz val="11"/>
        <color rgb="FF000000"/>
        <rFont val="Calibri"/>
        <family val="2"/>
        <scheme val="minor"/>
      </rPr>
      <t>7b</t>
    </r>
  </si>
  <si>
    <r>
      <rPr>
        <sz val="11"/>
        <color rgb="FF000000"/>
        <rFont val="Calibri"/>
        <family val="2"/>
        <scheme val="minor"/>
      </rPr>
      <t>Celkový kapitálový poměr s ohledem na  celkový objem rizikové expozice nepodléhající minimální úrovni (%)</t>
    </r>
  </si>
  <si>
    <r>
      <rPr>
        <sz val="8"/>
        <rFont val="Arial"/>
        <family val="2"/>
        <charset val="238"/>
      </rPr>
      <t>Dodatečné kapitálové požadavky k řešení rizik jiných než je riziko nadměrné páky (%)</t>
    </r>
    <r>
      <rPr>
        <sz val="11"/>
        <color rgb="FF000000"/>
        <rFont val="Calibri"/>
        <family val="2"/>
        <scheme val="minor"/>
      </rPr>
      <t xml:space="preserve"> </t>
    </r>
  </si>
  <si>
    <t xml:space="preserve">Na základě výjimky z uplatňování požadavků na likviditu na individuálním základě udělené Českou národní bankou jsou vstupní hodnoty ukazatelů LCR a NSFR pro období od 01.01.2025 počítány na sub-konsolidovaném základě. </t>
  </si>
  <si>
    <t>Referenční datum uveřejnění: 30.6.2025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</si>
</sst>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0_ ;[Red]\-#,##0\ "/>
    <numFmt numFmtId="165" formatCode="#,##0.000_ ;[Red]\-#,##0.000\ "/>
    <numFmt numFmtId="166" formatCode="#,##0\ _K_č;[Red]\-#,##0\ _K_č"/>
    <numFmt numFmtId="167" formatCode="#,##0.0000_ ;[Red]\-#,##0.0000\ "/>
    <numFmt numFmtId="168" formatCode="#.##0"/>
    <numFmt numFmtId="169" formatCode="#,##0.0000"/>
    <numFmt numFmtId="170" formatCode="_-* #,##0.0000_-;\-* #,##0.0000_-;_-@_-"/>
    <numFmt numFmtId="171" formatCode="#,##0.00_ ;[Red]\-#,##0.00\ "/>
  </numFmts>
  <fonts count="215"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b/>
      <sz val="11"/>
      <color theme="1"/>
      <name val="Times New Roman"/>
      <family val="1"/>
    </font>
    <font>
      <b/>
      <sz val="11"/>
      <name val="Arial"/>
      <family val="2"/>
    </font>
    <font>
      <sz val="11"/>
      <name val="Calibri"/>
      <family val="2"/>
      <scheme val="minor"/>
    </font>
    <font>
      <sz val="11"/>
      <color rgb="FF000000"/>
      <name val="Calibri"/>
      <family val="2"/>
      <scheme val="minor"/>
    </font>
    <font>
      <i/>
      <sz val="11"/>
      <color rgb="FFAA322F"/>
      <name val="Calibri"/>
      <family val="2"/>
      <scheme val="minor"/>
    </font>
    <font>
      <b/>
      <sz val="11"/>
      <color rgb="FFAA322F"/>
      <name val="Calibri"/>
      <family val="2"/>
      <scheme val="minor"/>
    </font>
    <font>
      <b/>
      <sz val="11"/>
      <color rgb="FF000000"/>
      <name val="Calibri"/>
      <family val="2"/>
      <scheme val="minor"/>
    </font>
    <font>
      <sz val="11"/>
      <color rgb="FFFF0000"/>
      <name val="Calibri"/>
      <family val="2"/>
      <scheme val="minor"/>
    </font>
    <font>
      <sz val="9"/>
      <name val="Calibri Light"/>
      <family val="2"/>
      <scheme val="maj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sz val="12"/>
      <color rgb="FF000000"/>
      <name val="Times New Roman"/>
      <family val="1"/>
    </font>
    <font>
      <b/>
      <sz val="14"/>
      <color rgb="FF000000"/>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sz val="7"/>
      <color rgb="FF000000"/>
      <name val="Calibri"/>
      <family val="2"/>
      <scheme val="minor"/>
    </font>
    <font>
      <sz val="12"/>
      <color rgb="FF000000"/>
      <name val="Calibri"/>
      <family val="2"/>
      <scheme val="minor"/>
    </font>
    <font>
      <b/>
      <sz val="12"/>
      <color rgb="FF000000"/>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10"/>
      <color rgb="FF2F5773"/>
      <name val="Calibri"/>
      <family val="2"/>
      <scheme val="minor"/>
    </font>
    <font>
      <b/>
      <i/>
      <sz val="11"/>
      <name val="Calibri"/>
      <family val="2"/>
      <scheme val="minor"/>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1"/>
      <color indexed="12"/>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sz val="11"/>
      <color indexed="8"/>
      <name val="Calibri"/>
      <family val="2"/>
      <charset val="238"/>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strike/>
      <sz val="10"/>
      <color rgb="FFFF0000"/>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b/>
      <u/>
      <sz val="11"/>
      <color theme="10"/>
      <name val="Calibri"/>
      <family val="2"/>
      <charset val="238"/>
      <scheme val="minor"/>
    </font>
    <font>
      <b/>
      <sz val="10"/>
      <color rgb="FFFF0000"/>
      <name val="Arial"/>
      <family val="2"/>
      <charset val="238"/>
    </font>
    <font>
      <u/>
      <sz val="10"/>
      <color indexed="12"/>
      <name val="Arial"/>
      <family val="2"/>
      <charset val="238"/>
    </font>
    <font>
      <sz val="8"/>
      <name val="Arial"/>
      <family val="2"/>
      <charset val="238"/>
    </font>
    <font>
      <sz val="8"/>
      <color rgb="FFFF0000"/>
      <name val="Arial"/>
      <family val="2"/>
      <charset val="238"/>
    </font>
    <font>
      <b/>
      <sz val="8"/>
      <name val="Arial"/>
      <family val="2"/>
      <charset val="238"/>
    </font>
    <font>
      <b/>
      <sz val="9"/>
      <color indexed="81"/>
      <name val="Tahoma"/>
      <family val="2"/>
      <charset val="238"/>
    </font>
    <font>
      <sz val="10"/>
      <color rgb="FF000000"/>
      <name val="Arial"/>
      <family val="2"/>
      <charset val="238"/>
    </font>
    <font>
      <sz val="9"/>
      <color indexed="81"/>
      <name val="Tahoma"/>
      <family val="2"/>
      <charset val="238"/>
    </font>
    <font>
      <sz val="12"/>
      <color indexed="81"/>
      <name val="Tahoma"/>
      <family val="2"/>
      <charset val="238"/>
    </font>
    <font>
      <b/>
      <sz val="12"/>
      <color indexed="81"/>
      <name val="Tahoma"/>
      <family val="2"/>
      <charset val="238"/>
    </font>
    <font>
      <b/>
      <sz val="9"/>
      <color rgb="FF000000"/>
      <name val="Arial"/>
      <family val="2"/>
      <charset val="238"/>
    </font>
    <font>
      <sz val="8"/>
      <color rgb="FF000000"/>
      <name val="Arial"/>
      <family val="2"/>
      <charset val="238"/>
    </font>
    <font>
      <sz val="9"/>
      <color rgb="FF000000"/>
      <name val="Arial"/>
      <family val="2"/>
      <charset val="238"/>
    </font>
    <font>
      <b/>
      <sz val="8"/>
      <color rgb="FFFF0000"/>
      <name val="Arial"/>
      <family val="2"/>
      <charset val="238"/>
    </font>
    <font>
      <b/>
      <sz val="8"/>
      <color rgb="FF000000"/>
      <name val="Arial"/>
      <family val="2"/>
      <charset val="238"/>
    </font>
    <font>
      <b/>
      <sz val="20"/>
      <color indexed="81"/>
      <name val="Tahoma"/>
      <family val="2"/>
      <charset val="238"/>
    </font>
    <font>
      <b/>
      <sz val="14"/>
      <color indexed="81"/>
      <name val="Tahoma"/>
      <family val="2"/>
      <charset val="238"/>
    </font>
    <font>
      <sz val="11"/>
      <color rgb="FF201F1E"/>
      <name val="Calibri"/>
      <family val="2"/>
      <charset val="238"/>
      <scheme val="minor"/>
    </font>
    <font>
      <sz val="11"/>
      <color rgb="FF0000FF"/>
      <name val="Calibri"/>
      <family val="2"/>
      <charset val="238"/>
      <scheme val="minor"/>
    </font>
    <font>
      <i/>
      <sz val="9"/>
      <name val="Calibri"/>
      <family val="2"/>
      <charset val="238"/>
      <scheme val="minor"/>
    </font>
    <font>
      <b/>
      <sz val="20"/>
      <color rgb="FFFF0000"/>
      <name val="Calibri"/>
      <family val="2"/>
      <charset val="238"/>
      <scheme val="minor"/>
    </font>
    <font>
      <b/>
      <i/>
      <strike/>
      <sz val="10"/>
      <color rgb="FFFF0000"/>
      <name val="Calibri"/>
      <family val="2"/>
      <charset val="238"/>
      <scheme val="minor"/>
    </font>
    <font>
      <sz val="8"/>
      <name val="Calibri"/>
      <family val="2"/>
      <charset val="238"/>
      <scheme val="minor"/>
    </font>
    <font>
      <sz val="8"/>
      <color theme="1"/>
      <name val="Arial"/>
      <family val="2"/>
      <charset val="238"/>
    </font>
    <font>
      <b/>
      <sz val="9"/>
      <name val="Calibri"/>
      <family val="2"/>
      <charset val="238"/>
      <scheme val="minor"/>
    </font>
    <font>
      <b/>
      <sz val="10"/>
      <name val="Arial"/>
      <family val="2"/>
      <charset val="238"/>
    </font>
    <font>
      <b/>
      <sz val="11"/>
      <color rgb="FFFF0000"/>
      <name val="Calibri"/>
      <family val="2"/>
      <charset val="238"/>
      <scheme val="minor"/>
    </font>
  </fonts>
  <fills count="37">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
      <patternFill patternType="solid">
        <fgColor rgb="FFFFFFCC"/>
        <bgColor indexed="64"/>
      </patternFill>
    </fill>
    <fill>
      <patternFill patternType="solid">
        <fgColor rgb="FFFFCCCC"/>
        <bgColor indexed="64"/>
      </patternFill>
    </fill>
    <fill>
      <patternFill patternType="solid">
        <fgColor rgb="FFCCFFCC"/>
        <bgColor indexed="64"/>
      </patternFill>
    </fill>
    <fill>
      <patternFill patternType="solid">
        <fgColor rgb="FFFFCC99"/>
        <bgColor indexed="64"/>
      </patternFill>
    </fill>
    <fill>
      <patternFill patternType="solid">
        <fgColor rgb="FFEAEAEA"/>
        <bgColor indexed="64"/>
      </patternFill>
    </fill>
    <fill>
      <patternFill patternType="solid">
        <fgColor rgb="FFFFFFCC"/>
      </patternFill>
    </fill>
    <fill>
      <patternFill patternType="solid">
        <fgColor rgb="FFFFC000"/>
        <bgColor indexed="64"/>
      </patternFill>
    </fill>
    <fill>
      <patternFill patternType="solid">
        <fgColor rgb="FF92D050"/>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B2B2B2"/>
      </left>
      <right style="thin">
        <color rgb="FFB2B2B2"/>
      </right>
      <top style="thin">
        <color rgb="FFB2B2B2"/>
      </top>
      <bottom style="thin">
        <color rgb="FFB2B2B2"/>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style="hair">
        <color indexed="64"/>
      </right>
      <top style="thin">
        <color indexed="64"/>
      </top>
      <bottom style="thin">
        <color indexed="64"/>
      </bottom>
      <diagonal/>
    </border>
  </borders>
  <cellStyleXfs count="26">
    <xf numFmtId="0" fontId="0" fillId="0" borderId="0"/>
    <xf numFmtId="0" fontId="14" fillId="3" borderId="2" applyNumberFormat="0" applyFill="0" applyBorder="0" applyAlignment="0" applyProtection="0">
      <alignment horizontal="left"/>
    </xf>
    <xf numFmtId="0" fontId="15" fillId="0" borderId="0">
      <alignment vertical="center"/>
    </xf>
    <xf numFmtId="0" fontId="15" fillId="0" borderId="0">
      <alignment vertical="center"/>
    </xf>
    <xf numFmtId="0" fontId="17" fillId="0" borderId="0" applyNumberFormat="0" applyFill="0" applyBorder="0" applyAlignment="0" applyProtection="0"/>
    <xf numFmtId="3" fontId="15" fillId="4" borderId="1" applyFont="0">
      <alignment horizontal="right" vertical="center"/>
      <protection locked="0"/>
    </xf>
    <xf numFmtId="0" fontId="29" fillId="0" borderId="0" applyNumberFormat="0" applyFill="0" applyBorder="0" applyAlignment="0" applyProtection="0"/>
    <xf numFmtId="0" fontId="15" fillId="7" borderId="1" applyNumberFormat="0" applyFont="0" applyBorder="0">
      <alignment horizontal="center" vertical="center"/>
    </xf>
    <xf numFmtId="0" fontId="33" fillId="3" borderId="7" applyFont="0" applyBorder="0">
      <alignment horizontal="center" wrapText="1"/>
    </xf>
    <xf numFmtId="0" fontId="15" fillId="0" borderId="0"/>
    <xf numFmtId="0" fontId="13" fillId="0" borderId="0"/>
    <xf numFmtId="0" fontId="15" fillId="0" borderId="0"/>
    <xf numFmtId="0" fontId="12" fillId="0" borderId="0"/>
    <xf numFmtId="0" fontId="96" fillId="0" borderId="0" applyNumberFormat="0" applyFill="0" applyBorder="0" applyAlignment="0" applyProtection="0">
      <alignment vertical="top"/>
      <protection locked="0"/>
    </xf>
    <xf numFmtId="0" fontId="15" fillId="0" borderId="0"/>
    <xf numFmtId="0" fontId="15" fillId="0" borderId="0"/>
    <xf numFmtId="9" fontId="72" fillId="0" borderId="0" applyFont="0" applyFill="0" applyBorder="0" applyAlignment="0" applyProtection="0"/>
    <xf numFmtId="0" fontId="15" fillId="0" borderId="0"/>
    <xf numFmtId="9" fontId="72" fillId="0" borderId="0" applyFont="0" applyFill="0" applyBorder="0" applyAlignment="0" applyProtection="0"/>
    <xf numFmtId="0" fontId="11" fillId="0" borderId="0"/>
    <xf numFmtId="43" fontId="72" fillId="0" borderId="0" applyFont="0" applyFill="0" applyBorder="0" applyAlignment="0" applyProtection="0"/>
    <xf numFmtId="0" fontId="6" fillId="0" borderId="0"/>
    <xf numFmtId="0" fontId="72" fillId="0" borderId="0"/>
    <xf numFmtId="168" fontId="15" fillId="4" borderId="1" applyFont="0">
      <alignment horizontal="right" vertical="center"/>
      <protection locked="0"/>
    </xf>
    <xf numFmtId="0" fontId="72" fillId="34" borderId="68" applyNumberFormat="0" applyFont="0" applyAlignment="0" applyProtection="0"/>
    <xf numFmtId="0" fontId="4" fillId="0" borderId="0"/>
  </cellStyleXfs>
  <cellXfs count="1569">
    <xf numFmtId="0" fontId="0" fillId="0" borderId="0" xfId="0"/>
    <xf numFmtId="0" fontId="14" fillId="0" borderId="0" xfId="1" applyFill="1" applyBorder="1" applyAlignment="1"/>
    <xf numFmtId="0" fontId="16" fillId="0" borderId="0" xfId="3" applyFont="1">
      <alignment vertical="center"/>
    </xf>
    <xf numFmtId="0" fontId="18" fillId="0" borderId="0" xfId="0" applyFont="1"/>
    <xf numFmtId="0" fontId="20" fillId="0" borderId="0" xfId="0" applyFont="1"/>
    <xf numFmtId="0" fontId="19" fillId="0" borderId="0" xfId="0" applyFont="1"/>
    <xf numFmtId="0" fontId="21" fillId="0" borderId="0" xfId="4" applyFont="1" applyFill="1" applyBorder="1" applyAlignment="1">
      <alignment horizontal="left" vertical="center"/>
    </xf>
    <xf numFmtId="0" fontId="16" fillId="0" borderId="0" xfId="2" applyFont="1">
      <alignment vertical="center"/>
    </xf>
    <xf numFmtId="0" fontId="0" fillId="0" borderId="1" xfId="0" applyBorder="1" applyAlignment="1">
      <alignment horizontal="center"/>
    </xf>
    <xf numFmtId="0" fontId="22" fillId="0" borderId="1" xfId="3" applyFont="1" applyBorder="1" applyAlignment="1">
      <alignment horizontal="center" vertical="center"/>
    </xf>
    <xf numFmtId="0" fontId="22" fillId="0" borderId="1" xfId="3" quotePrefix="1" applyFont="1" applyBorder="1" applyAlignment="1">
      <alignment horizontal="center" vertical="center"/>
    </xf>
    <xf numFmtId="0" fontId="0" fillId="0" borderId="1" xfId="0" applyBorder="1" applyAlignment="1">
      <alignment horizontal="center" vertical="center"/>
    </xf>
    <xf numFmtId="0" fontId="22" fillId="0" borderId="1" xfId="3" applyFont="1" applyBorder="1" applyAlignment="1">
      <alignment horizontal="center" vertical="center" wrapText="1"/>
    </xf>
    <xf numFmtId="3" fontId="22" fillId="0" borderId="1" xfId="5" applyFont="1" applyFill="1" applyAlignment="1">
      <alignment horizontal="left" vertical="center" wrapText="1"/>
      <protection locked="0"/>
    </xf>
    <xf numFmtId="0" fontId="23" fillId="0" borderId="1" xfId="0" applyFont="1" applyBorder="1" applyAlignment="1">
      <alignment horizontal="center" vertical="center" wrapText="1"/>
    </xf>
    <xf numFmtId="0" fontId="0" fillId="0" borderId="1" xfId="0" applyBorder="1"/>
    <xf numFmtId="0" fontId="23" fillId="0" borderId="1" xfId="0" applyFont="1" applyBorder="1" applyAlignment="1">
      <alignment horizontal="left" vertical="center" wrapText="1"/>
    </xf>
    <xf numFmtId="0" fontId="0" fillId="0" borderId="5" xfId="0" applyBorder="1"/>
    <xf numFmtId="0" fontId="23" fillId="0" borderId="6" xfId="0" applyFont="1" applyBorder="1" applyAlignment="1">
      <alignment horizontal="center" vertical="center" wrapText="1"/>
    </xf>
    <xf numFmtId="0" fontId="23" fillId="0" borderId="0" xfId="0" applyFont="1" applyAlignment="1">
      <alignment horizontal="center" vertical="center" wrapText="1"/>
    </xf>
    <xf numFmtId="0" fontId="23" fillId="0" borderId="7" xfId="0" applyFont="1" applyBorder="1" applyAlignment="1">
      <alignment horizontal="left" vertical="center" wrapText="1"/>
    </xf>
    <xf numFmtId="0" fontId="0" fillId="0" borderId="1" xfId="0" applyBorder="1" applyAlignment="1">
      <alignment horizontal="center" vertical="center" wrapText="1"/>
    </xf>
    <xf numFmtId="0" fontId="19" fillId="2" borderId="1" xfId="0" applyFont="1" applyFill="1" applyBorder="1" applyAlignment="1">
      <alignment vertical="center" wrapText="1"/>
    </xf>
    <xf numFmtId="0" fontId="23" fillId="0" borderId="1" xfId="0" applyFont="1" applyBorder="1" applyAlignment="1">
      <alignment vertical="center" wrapText="1"/>
    </xf>
    <xf numFmtId="0" fontId="26" fillId="2" borderId="1" xfId="0" applyFont="1" applyFill="1" applyBorder="1" applyAlignment="1">
      <alignment horizontal="center" vertical="center" wrapText="1"/>
    </xf>
    <xf numFmtId="0" fontId="23" fillId="0" borderId="1" xfId="0" applyFont="1" applyBorder="1" applyAlignment="1">
      <alignment horizontal="justify" vertical="center" wrapText="1"/>
    </xf>
    <xf numFmtId="0" fontId="25" fillId="0" borderId="4" xfId="0" applyFont="1" applyBorder="1" applyAlignment="1">
      <alignment vertical="center" wrapText="1"/>
    </xf>
    <xf numFmtId="0" fontId="24" fillId="0" borderId="5" xfId="0" applyFont="1" applyBorder="1" applyAlignment="1">
      <alignment vertical="center" wrapText="1"/>
    </xf>
    <xf numFmtId="0" fontId="24" fillId="0" borderId="6" xfId="0" applyFont="1" applyBorder="1" applyAlignment="1">
      <alignment vertical="center" wrapText="1"/>
    </xf>
    <xf numFmtId="0" fontId="27" fillId="0" borderId="0" xfId="0" applyFont="1"/>
    <xf numFmtId="0" fontId="22" fillId="0" borderId="1" xfId="0" applyFont="1" applyBorder="1" applyAlignment="1">
      <alignment horizontal="center" vertical="center" wrapText="1"/>
    </xf>
    <xf numFmtId="0" fontId="22" fillId="0" borderId="1" xfId="0" applyFont="1" applyBorder="1" applyAlignment="1">
      <alignment vertical="center" wrapText="1"/>
    </xf>
    <xf numFmtId="0" fontId="22" fillId="0" borderId="1" xfId="0" applyFont="1" applyBorder="1" applyAlignment="1">
      <alignment horizontal="justify" vertical="center" wrapText="1"/>
    </xf>
    <xf numFmtId="0" fontId="31" fillId="0" borderId="0" xfId="0" applyFont="1"/>
    <xf numFmtId="0" fontId="22" fillId="0" borderId="0" xfId="0" applyFont="1"/>
    <xf numFmtId="0" fontId="22" fillId="0" borderId="1" xfId="0" applyFont="1" applyBorder="1" applyAlignment="1">
      <alignment horizontal="left" vertical="center" wrapText="1" indent="1"/>
    </xf>
    <xf numFmtId="0" fontId="28" fillId="0" borderId="0" xfId="0" applyFont="1"/>
    <xf numFmtId="0" fontId="32" fillId="0" borderId="1" xfId="0" applyFont="1" applyBorder="1" applyAlignment="1">
      <alignment horizontal="center" vertical="center" wrapText="1"/>
    </xf>
    <xf numFmtId="0" fontId="32" fillId="0" borderId="1" xfId="0" applyFont="1" applyBorder="1" applyAlignment="1">
      <alignment vertical="center" wrapText="1"/>
    </xf>
    <xf numFmtId="0" fontId="32" fillId="0" borderId="0" xfId="0" applyFont="1"/>
    <xf numFmtId="0" fontId="19" fillId="0" borderId="0" xfId="0" applyFont="1" applyAlignment="1">
      <alignment vertical="center" wrapText="1"/>
    </xf>
    <xf numFmtId="0" fontId="34" fillId="0" borderId="0" xfId="0" applyFont="1"/>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35" fillId="0" borderId="0" xfId="0" applyFont="1" applyAlignment="1">
      <alignment vertical="center"/>
    </xf>
    <xf numFmtId="0" fontId="0" fillId="8" borderId="1" xfId="0" applyFill="1" applyBorder="1" applyAlignment="1">
      <alignment horizontal="center" vertical="center" wrapText="1"/>
    </xf>
    <xf numFmtId="0" fontId="0" fillId="9" borderId="1" xfId="0" applyFill="1" applyBorder="1" applyAlignment="1">
      <alignment vertical="center" wrapText="1"/>
    </xf>
    <xf numFmtId="0" fontId="0" fillId="9" borderId="8" xfId="0" applyFill="1" applyBorder="1" applyAlignment="1">
      <alignment vertical="center" wrapText="1"/>
    </xf>
    <xf numFmtId="0" fontId="36" fillId="9" borderId="1" xfId="0" applyFont="1" applyFill="1" applyBorder="1" applyAlignment="1">
      <alignment vertical="center" wrapText="1"/>
    </xf>
    <xf numFmtId="0" fontId="0" fillId="0" borderId="0" xfId="0" applyAlignment="1">
      <alignment horizontal="justify"/>
    </xf>
    <xf numFmtId="0" fontId="0" fillId="8" borderId="1" xfId="0" applyFill="1" applyBorder="1" applyAlignment="1">
      <alignment vertical="center" wrapText="1"/>
    </xf>
    <xf numFmtId="0" fontId="0" fillId="0" borderId="8" xfId="0" applyBorder="1" applyAlignment="1">
      <alignment vertical="center" wrapText="1"/>
    </xf>
    <xf numFmtId="0" fontId="36" fillId="0" borderId="1" xfId="0" applyFont="1" applyBorder="1" applyAlignment="1">
      <alignment vertical="center" wrapText="1"/>
    </xf>
    <xf numFmtId="0" fontId="36" fillId="8" borderId="1" xfId="0" applyFont="1" applyFill="1" applyBorder="1" applyAlignment="1">
      <alignment vertical="center" wrapText="1"/>
    </xf>
    <xf numFmtId="49" fontId="0" fillId="0" borderId="1" xfId="0" applyNumberFormat="1" applyBorder="1" applyAlignment="1">
      <alignment horizontal="center" vertical="center"/>
    </xf>
    <xf numFmtId="49" fontId="19" fillId="0" borderId="1" xfId="0" applyNumberFormat="1" applyFont="1" applyBorder="1" applyAlignment="1">
      <alignment horizontal="center" vertical="center"/>
    </xf>
    <xf numFmtId="0" fontId="19" fillId="8" borderId="1" xfId="0" applyFont="1" applyFill="1" applyBorder="1" applyAlignment="1">
      <alignment vertical="center" wrapText="1"/>
    </xf>
    <xf numFmtId="0" fontId="19" fillId="0" borderId="1" xfId="0" applyFont="1" applyBorder="1" applyAlignment="1">
      <alignment horizontal="center" vertical="center"/>
    </xf>
    <xf numFmtId="0" fontId="41" fillId="0" borderId="0" xfId="0" applyFont="1" applyAlignment="1">
      <alignment horizontal="center" vertical="center"/>
    </xf>
    <xf numFmtId="0" fontId="42" fillId="0" borderId="0" xfId="0" applyFont="1"/>
    <xf numFmtId="0" fontId="22" fillId="8" borderId="1"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0" fillId="6" borderId="1" xfId="0" applyFill="1" applyBorder="1" applyAlignment="1">
      <alignment vertical="center" wrapText="1"/>
    </xf>
    <xf numFmtId="0" fontId="43" fillId="8" borderId="1" xfId="0" applyFont="1" applyFill="1" applyBorder="1" applyAlignment="1">
      <alignment vertical="center" wrapText="1"/>
    </xf>
    <xf numFmtId="0" fontId="0" fillId="0" borderId="1" xfId="0" applyBorder="1" applyAlignment="1">
      <alignment vertical="top" wrapText="1"/>
    </xf>
    <xf numFmtId="0" fontId="43" fillId="0" borderId="1" xfId="0" applyFont="1" applyBorder="1" applyAlignment="1">
      <alignment horizontal="left" vertical="center"/>
    </xf>
    <xf numFmtId="0" fontId="43" fillId="0" borderId="1" xfId="0" applyFont="1" applyBorder="1" applyAlignment="1">
      <alignment horizontal="center" vertical="center"/>
    </xf>
    <xf numFmtId="0" fontId="43" fillId="0" borderId="1" xfId="0" applyFont="1" applyBorder="1" applyAlignment="1">
      <alignment vertical="center"/>
    </xf>
    <xf numFmtId="0" fontId="0" fillId="0" borderId="0" xfId="0" applyAlignment="1">
      <alignment horizontal="center"/>
    </xf>
    <xf numFmtId="0" fontId="0" fillId="0" borderId="4" xfId="0" applyBorder="1" applyAlignment="1">
      <alignment horizontal="right" vertical="top"/>
    </xf>
    <xf numFmtId="0" fontId="0" fillId="0" borderId="0" xfId="0" applyAlignment="1">
      <alignment horizontal="right" vertical="top"/>
    </xf>
    <xf numFmtId="0" fontId="36" fillId="0" borderId="0" xfId="0" applyFont="1"/>
    <xf numFmtId="0" fontId="0" fillId="0" borderId="0" xfId="0" applyAlignment="1">
      <alignment vertical="center"/>
    </xf>
    <xf numFmtId="0" fontId="44" fillId="0" borderId="0" xfId="0" applyFont="1"/>
    <xf numFmtId="0" fontId="45" fillId="0" borderId="0" xfId="0" applyFont="1"/>
    <xf numFmtId="0" fontId="46" fillId="0" borderId="0" xfId="0" applyFont="1" applyAlignment="1">
      <alignment vertical="center"/>
    </xf>
    <xf numFmtId="0" fontId="47" fillId="0" borderId="0" xfId="0" applyFont="1" applyAlignment="1">
      <alignment horizontal="center" vertical="center" wrapText="1"/>
    </xf>
    <xf numFmtId="0" fontId="47" fillId="0" borderId="0" xfId="0" applyFont="1" applyAlignment="1">
      <alignment horizontal="justify" vertical="center" wrapText="1"/>
    </xf>
    <xf numFmtId="0" fontId="48" fillId="0" borderId="1" xfId="0" applyFont="1" applyBorder="1" applyAlignment="1">
      <alignment horizontal="center" vertical="center" wrapText="1"/>
    </xf>
    <xf numFmtId="0" fontId="49" fillId="10" borderId="1" xfId="0" applyFont="1" applyFill="1" applyBorder="1" applyAlignment="1">
      <alignment horizontal="center" vertical="center" wrapText="1"/>
    </xf>
    <xf numFmtId="0" fontId="48" fillId="0" borderId="3" xfId="0" applyFont="1" applyBorder="1" applyAlignment="1">
      <alignment horizontal="center" vertical="center" wrapText="1"/>
    </xf>
    <xf numFmtId="0" fontId="48" fillId="0" borderId="8" xfId="0" applyFont="1" applyBorder="1" applyAlignment="1">
      <alignment horizontal="center" vertical="center" wrapText="1"/>
    </xf>
    <xf numFmtId="0" fontId="48" fillId="0" borderId="1" xfId="0" applyFont="1" applyBorder="1" applyAlignment="1">
      <alignment horizontal="left" vertical="center" wrapText="1"/>
    </xf>
    <xf numFmtId="0" fontId="54" fillId="10" borderId="1" xfId="0" applyFont="1" applyFill="1" applyBorder="1" applyAlignment="1">
      <alignment horizontal="center" vertical="center" wrapText="1"/>
    </xf>
    <xf numFmtId="0" fontId="51" fillId="0" borderId="1" xfId="0" applyFont="1" applyBorder="1" applyAlignment="1">
      <alignment horizontal="center" vertical="center" wrapText="1"/>
    </xf>
    <xf numFmtId="0" fontId="48" fillId="11" borderId="1" xfId="0" applyFont="1" applyFill="1" applyBorder="1" applyAlignment="1">
      <alignment horizontal="center" vertical="center" wrapText="1"/>
    </xf>
    <xf numFmtId="0" fontId="49" fillId="11" borderId="1" xfId="0" applyFont="1" applyFill="1" applyBorder="1" applyAlignment="1">
      <alignment horizontal="left" vertical="center" wrapText="1"/>
    </xf>
    <xf numFmtId="0" fontId="54" fillId="12" borderId="1" xfId="0" applyFont="1" applyFill="1" applyBorder="1" applyAlignment="1">
      <alignment horizontal="center" vertical="center" wrapText="1"/>
    </xf>
    <xf numFmtId="0" fontId="51" fillId="11" borderId="1" xfId="0" applyFont="1" applyFill="1" applyBorder="1" applyAlignment="1">
      <alignment horizontal="center" vertical="center" wrapText="1"/>
    </xf>
    <xf numFmtId="0" fontId="49" fillId="0" borderId="1" xfId="0" applyFont="1" applyBorder="1" applyAlignment="1">
      <alignment horizontal="left" vertical="center" wrapText="1"/>
    </xf>
    <xf numFmtId="0" fontId="48" fillId="0" borderId="1" xfId="0" applyFont="1" applyBorder="1" applyAlignment="1">
      <alignment horizontal="justify" vertical="center" wrapText="1"/>
    </xf>
    <xf numFmtId="0" fontId="54" fillId="10" borderId="1" xfId="0" applyFont="1" applyFill="1" applyBorder="1" applyAlignment="1">
      <alignment horizontal="justify" vertical="center" wrapText="1"/>
    </xf>
    <xf numFmtId="0" fontId="48" fillId="13" borderId="1" xfId="0" applyFont="1" applyFill="1" applyBorder="1" applyAlignment="1">
      <alignment horizontal="center" vertical="center" wrapText="1"/>
    </xf>
    <xf numFmtId="0" fontId="51" fillId="13" borderId="1" xfId="0" applyFont="1" applyFill="1" applyBorder="1" applyAlignment="1">
      <alignment horizontal="center" vertical="center" wrapText="1"/>
    </xf>
    <xf numFmtId="0" fontId="51" fillId="0" borderId="1" xfId="0" applyFont="1" applyBorder="1" applyAlignment="1">
      <alignment horizontal="left" vertical="center" wrapText="1"/>
    </xf>
    <xf numFmtId="0" fontId="55" fillId="14" borderId="1" xfId="0" applyFont="1" applyFill="1" applyBorder="1" applyAlignment="1">
      <alignment horizontal="justify" vertical="center" wrapText="1"/>
    </xf>
    <xf numFmtId="0" fontId="48" fillId="0" borderId="1" xfId="0" applyFont="1" applyBorder="1" applyAlignment="1">
      <alignment vertical="top" wrapText="1"/>
    </xf>
    <xf numFmtId="0" fontId="51" fillId="0" borderId="1" xfId="0" applyFont="1" applyBorder="1" applyAlignment="1">
      <alignment horizontal="justify" vertical="center" wrapText="1"/>
    </xf>
    <xf numFmtId="0" fontId="31" fillId="0" borderId="1" xfId="0" applyFont="1" applyBorder="1" applyAlignment="1">
      <alignment horizontal="center" vertical="center"/>
    </xf>
    <xf numFmtId="0" fontId="31" fillId="0" borderId="1" xfId="0" applyFont="1" applyBorder="1" applyAlignment="1">
      <alignment horizontal="justify" vertical="center"/>
    </xf>
    <xf numFmtId="0" fontId="31" fillId="0" borderId="1" xfId="0" applyFont="1" applyBorder="1" applyAlignment="1">
      <alignment horizontal="center" vertical="center" wrapText="1"/>
    </xf>
    <xf numFmtId="0" fontId="31" fillId="0" borderId="1" xfId="0" applyFont="1" applyBorder="1" applyAlignment="1">
      <alignment vertical="center" wrapText="1"/>
    </xf>
    <xf numFmtId="0" fontId="56" fillId="0" borderId="1" xfId="0" applyFont="1" applyBorder="1" applyAlignment="1">
      <alignment horizontal="center" vertical="center"/>
    </xf>
    <xf numFmtId="0" fontId="56" fillId="0" borderId="1" xfId="0" applyFont="1" applyBorder="1" applyAlignment="1">
      <alignment horizontal="justify" vertical="center"/>
    </xf>
    <xf numFmtId="0" fontId="56" fillId="0" borderId="1" xfId="0" applyFont="1" applyBorder="1" applyAlignment="1">
      <alignment vertical="center" wrapText="1"/>
    </xf>
    <xf numFmtId="0" fontId="31" fillId="0" borderId="1" xfId="0" applyFont="1" applyBorder="1" applyAlignment="1">
      <alignment horizontal="justify" vertical="center" wrapText="1"/>
    </xf>
    <xf numFmtId="0" fontId="27" fillId="0" borderId="0" xfId="0" applyFont="1" applyAlignment="1">
      <alignment wrapText="1"/>
    </xf>
    <xf numFmtId="0" fontId="56" fillId="0" borderId="1" xfId="0" applyFont="1" applyBorder="1" applyAlignment="1">
      <alignment horizontal="justify" vertical="center" wrapText="1"/>
    </xf>
    <xf numFmtId="0" fontId="31" fillId="0" borderId="1" xfId="0" applyFont="1" applyBorder="1" applyAlignment="1">
      <alignment horizontal="left" vertical="center" wrapText="1" indent="1"/>
    </xf>
    <xf numFmtId="0" fontId="60" fillId="0" borderId="0" xfId="0" applyFont="1" applyAlignment="1">
      <alignment vertical="center"/>
    </xf>
    <xf numFmtId="0" fontId="61" fillId="0" borderId="0" xfId="0" applyFont="1" applyAlignment="1">
      <alignment vertical="center"/>
    </xf>
    <xf numFmtId="0" fontId="62" fillId="0" borderId="0" xfId="0" applyFont="1" applyAlignment="1">
      <alignment vertical="center"/>
    </xf>
    <xf numFmtId="0" fontId="63" fillId="0" borderId="16" xfId="0" applyFont="1" applyBorder="1" applyAlignment="1">
      <alignment vertical="center"/>
    </xf>
    <xf numFmtId="0" fontId="23" fillId="0" borderId="0" xfId="0" applyFont="1" applyAlignment="1">
      <alignment vertical="center" wrapText="1"/>
    </xf>
    <xf numFmtId="0" fontId="26" fillId="0" borderId="0" xfId="0" applyFont="1" applyAlignment="1">
      <alignment vertical="center" wrapText="1"/>
    </xf>
    <xf numFmtId="0" fontId="26" fillId="0" borderId="1" xfId="0" applyFont="1" applyBorder="1" applyAlignment="1">
      <alignment horizontal="center" vertical="center" wrapText="1"/>
    </xf>
    <xf numFmtId="0" fontId="0" fillId="0" borderId="1" xfId="0" applyBorder="1" applyAlignment="1">
      <alignment vertical="center"/>
    </xf>
    <xf numFmtId="0" fontId="23" fillId="0" borderId="1" xfId="0" applyFont="1" applyBorder="1" applyAlignment="1">
      <alignment horizontal="left" vertical="center" wrapText="1" indent="1"/>
    </xf>
    <xf numFmtId="0" fontId="26" fillId="0" borderId="1" xfId="0" applyFont="1" applyBorder="1" applyAlignment="1">
      <alignment vertical="center" wrapText="1"/>
    </xf>
    <xf numFmtId="0" fontId="26" fillId="9" borderId="7" xfId="0" applyFont="1" applyFill="1" applyBorder="1" applyAlignment="1">
      <alignment vertical="center" wrapText="1"/>
    </xf>
    <xf numFmtId="0" fontId="26" fillId="9" borderId="8" xfId="0" applyFont="1" applyFill="1" applyBorder="1" applyAlignment="1">
      <alignment vertical="center" wrapText="1"/>
    </xf>
    <xf numFmtId="0" fontId="26" fillId="9" borderId="1" xfId="0" applyFont="1" applyFill="1" applyBorder="1" applyAlignment="1">
      <alignment vertical="center" wrapText="1"/>
    </xf>
    <xf numFmtId="0" fontId="26" fillId="9" borderId="1" xfId="0" applyFont="1" applyFill="1" applyBorder="1" applyAlignment="1">
      <alignment horizontal="center" vertical="center" wrapText="1"/>
    </xf>
    <xf numFmtId="0" fontId="22" fillId="0" borderId="1" xfId="0" applyFont="1" applyBorder="1" applyAlignment="1">
      <alignment horizontal="center" vertical="center"/>
    </xf>
    <xf numFmtId="0" fontId="65" fillId="0" borderId="0" xfId="0" applyFont="1" applyAlignment="1">
      <alignment vertical="center" wrapText="1"/>
    </xf>
    <xf numFmtId="0" fontId="23" fillId="0" borderId="1" xfId="0" applyFont="1" applyBorder="1" applyAlignment="1">
      <alignment vertical="center"/>
    </xf>
    <xf numFmtId="0" fontId="64" fillId="0" borderId="1" xfId="0" applyFont="1" applyBorder="1" applyAlignment="1">
      <alignment vertical="center"/>
    </xf>
    <xf numFmtId="0" fontId="64" fillId="0" borderId="1" xfId="0" applyFont="1" applyBorder="1" applyAlignment="1">
      <alignment horizontal="center" vertical="center" wrapText="1"/>
    </xf>
    <xf numFmtId="0" fontId="64" fillId="0" borderId="1" xfId="0" applyFont="1" applyBorder="1" applyAlignment="1">
      <alignment vertical="center" wrapText="1"/>
    </xf>
    <xf numFmtId="0" fontId="22" fillId="0" borderId="1" xfId="0" applyFont="1" applyBorder="1" applyAlignment="1">
      <alignment vertical="center"/>
    </xf>
    <xf numFmtId="0" fontId="32" fillId="0" borderId="0" xfId="0" applyFont="1" applyAlignment="1">
      <alignment vertical="center"/>
    </xf>
    <xf numFmtId="0" fontId="18" fillId="8" borderId="1" xfId="0" applyFont="1" applyFill="1" applyBorder="1" applyAlignment="1">
      <alignment horizontal="center" vertical="center" wrapText="1"/>
    </xf>
    <xf numFmtId="0" fontId="31" fillId="8" borderId="1" xfId="0" applyFont="1" applyFill="1" applyBorder="1" applyAlignment="1">
      <alignment horizontal="center" vertical="center" wrapText="1"/>
    </xf>
    <xf numFmtId="0" fontId="18" fillId="8" borderId="14" xfId="0" applyFont="1" applyFill="1" applyBorder="1" applyAlignment="1">
      <alignment horizontal="center" vertical="center" wrapText="1"/>
    </xf>
    <xf numFmtId="0" fontId="0" fillId="0" borderId="1" xfId="0" quotePrefix="1" applyBorder="1" applyAlignment="1">
      <alignment horizontal="center" vertical="center"/>
    </xf>
    <xf numFmtId="0" fontId="22" fillId="0" borderId="1" xfId="3" applyFont="1" applyBorder="1" applyAlignment="1">
      <alignment horizontal="left" vertical="center" wrapText="1" indent="1"/>
    </xf>
    <xf numFmtId="3" fontId="22" fillId="0" borderId="1" xfId="5" applyFont="1" applyFill="1" applyAlignment="1">
      <alignment horizontal="center" vertical="center"/>
      <protection locked="0"/>
    </xf>
    <xf numFmtId="0" fontId="63" fillId="0" borderId="0" xfId="0" applyFont="1"/>
    <xf numFmtId="0" fontId="63" fillId="0" borderId="0" xfId="0" applyFont="1" applyAlignment="1">
      <alignment vertical="center" wrapText="1"/>
    </xf>
    <xf numFmtId="0" fontId="19" fillId="0" borderId="8" xfId="0" applyFont="1" applyBorder="1" applyAlignment="1">
      <alignment horizontal="center" vertical="center"/>
    </xf>
    <xf numFmtId="0" fontId="23" fillId="0" borderId="14" xfId="0" applyFont="1" applyBorder="1" applyAlignment="1">
      <alignment horizontal="center" vertical="center" wrapText="1"/>
    </xf>
    <xf numFmtId="0" fontId="65" fillId="0" borderId="0" xfId="0" applyFont="1"/>
    <xf numFmtId="0" fontId="26" fillId="0" borderId="0" xfId="0" applyFont="1"/>
    <xf numFmtId="0" fontId="0" fillId="0" borderId="4" xfId="0" applyBorder="1"/>
    <xf numFmtId="0" fontId="22" fillId="6" borderId="1" xfId="0" applyFont="1" applyFill="1" applyBorder="1" applyAlignment="1">
      <alignment horizontal="center"/>
    </xf>
    <xf numFmtId="0" fontId="22" fillId="6" borderId="1" xfId="0" quotePrefix="1" applyFont="1" applyFill="1" applyBorder="1" applyAlignment="1">
      <alignment wrapText="1"/>
    </xf>
    <xf numFmtId="0" fontId="23" fillId="8" borderId="1" xfId="0" applyFont="1" applyFill="1" applyBorder="1" applyAlignment="1">
      <alignment vertical="center" wrapText="1"/>
    </xf>
    <xf numFmtId="0" fontId="23" fillId="8" borderId="1" xfId="0" applyFont="1" applyFill="1" applyBorder="1" applyAlignment="1">
      <alignment horizontal="center" vertical="center" wrapText="1"/>
    </xf>
    <xf numFmtId="0" fontId="19" fillId="6" borderId="1" xfId="0" applyFont="1" applyFill="1" applyBorder="1" applyAlignment="1">
      <alignment horizontal="justify" vertical="top"/>
    </xf>
    <xf numFmtId="0" fontId="22" fillId="0" borderId="1" xfId="0" applyFont="1" applyBorder="1"/>
    <xf numFmtId="0" fontId="32" fillId="0" borderId="1" xfId="0" applyFont="1" applyBorder="1" applyAlignment="1">
      <alignment vertical="center"/>
    </xf>
    <xf numFmtId="0" fontId="22" fillId="6" borderId="1" xfId="0" applyFont="1" applyFill="1" applyBorder="1" applyAlignment="1">
      <alignment horizontal="center" vertical="center"/>
    </xf>
    <xf numFmtId="0" fontId="32" fillId="6" borderId="1" xfId="0" applyFont="1" applyFill="1" applyBorder="1" applyAlignment="1">
      <alignment horizontal="justify" vertical="center"/>
    </xf>
    <xf numFmtId="0" fontId="26" fillId="8" borderId="1" xfId="0" applyFont="1" applyFill="1" applyBorder="1" applyAlignment="1">
      <alignment vertical="center" wrapText="1"/>
    </xf>
    <xf numFmtId="0" fontId="23" fillId="8" borderId="1" xfId="0" applyFont="1" applyFill="1" applyBorder="1" applyAlignment="1">
      <alignment horizontal="left" vertical="center" wrapText="1" indent="1"/>
    </xf>
    <xf numFmtId="0" fontId="22" fillId="8" borderId="1" xfId="0" applyFont="1" applyFill="1" applyBorder="1" applyAlignment="1">
      <alignment horizontal="left" vertical="center" wrapText="1" indent="1"/>
    </xf>
    <xf numFmtId="0" fontId="26" fillId="0" borderId="0" xfId="0" applyFont="1" applyAlignment="1">
      <alignment horizontal="left" vertical="center"/>
    </xf>
    <xf numFmtId="0" fontId="63" fillId="0" borderId="0" xfId="0" applyFont="1" applyAlignment="1">
      <alignment vertical="center"/>
    </xf>
    <xf numFmtId="0" fontId="26" fillId="8" borderId="1" xfId="0" applyFont="1" applyFill="1" applyBorder="1" applyAlignment="1">
      <alignment horizontal="center" vertical="center" wrapText="1"/>
    </xf>
    <xf numFmtId="0" fontId="0" fillId="0" borderId="7" xfId="0" applyBorder="1"/>
    <xf numFmtId="0" fontId="23" fillId="8" borderId="8" xfId="0" applyFont="1" applyFill="1" applyBorder="1" applyAlignment="1">
      <alignment vertical="center" wrapText="1"/>
    </xf>
    <xf numFmtId="0" fontId="34" fillId="0" borderId="0" xfId="0" applyFont="1" applyAlignment="1">
      <alignment vertical="center"/>
    </xf>
    <xf numFmtId="0" fontId="66" fillId="0" borderId="0" xfId="0" applyFont="1" applyAlignment="1">
      <alignment vertical="center"/>
    </xf>
    <xf numFmtId="0" fontId="66" fillId="0" borderId="1" xfId="0" applyFont="1" applyBorder="1" applyAlignment="1">
      <alignment horizontal="justify" vertical="center" wrapText="1"/>
    </xf>
    <xf numFmtId="0" fontId="30" fillId="0" borderId="1" xfId="0" applyFont="1" applyBorder="1" applyAlignment="1">
      <alignment horizontal="justify" vertical="center" wrapText="1"/>
    </xf>
    <xf numFmtId="0" fontId="69" fillId="0" borderId="0" xfId="0" applyFont="1" applyAlignment="1">
      <alignment vertical="center"/>
    </xf>
    <xf numFmtId="0" fontId="23" fillId="8" borderId="0" xfId="0" applyFont="1" applyFill="1" applyAlignment="1">
      <alignment vertical="center" wrapText="1"/>
    </xf>
    <xf numFmtId="0" fontId="19" fillId="0" borderId="0" xfId="0" applyFont="1" applyAlignment="1">
      <alignment vertical="center"/>
    </xf>
    <xf numFmtId="0" fontId="64" fillId="8" borderId="1" xfId="0" applyFont="1" applyFill="1" applyBorder="1" applyAlignment="1">
      <alignment vertical="center" wrapText="1"/>
    </xf>
    <xf numFmtId="0" fontId="70" fillId="8" borderId="1" xfId="0" applyFont="1" applyFill="1" applyBorder="1" applyAlignment="1">
      <alignment vertical="center" wrapText="1"/>
    </xf>
    <xf numFmtId="0" fontId="23" fillId="0" borderId="1" xfId="0" applyFont="1" applyBorder="1" applyAlignment="1">
      <alignment horizontal="center" vertical="center"/>
    </xf>
    <xf numFmtId="0" fontId="30" fillId="8" borderId="1" xfId="0" applyFont="1" applyFill="1" applyBorder="1" applyAlignment="1">
      <alignmen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3" xfId="0" applyBorder="1" applyAlignment="1">
      <alignment horizontal="center" vertical="center"/>
    </xf>
    <xf numFmtId="0" fontId="0" fillId="0" borderId="24" xfId="0" applyBorder="1" applyAlignment="1">
      <alignment horizontal="center" vertical="center" wrapText="1"/>
    </xf>
    <xf numFmtId="0" fontId="0" fillId="0" borderId="29" xfId="0" applyBorder="1" applyAlignment="1">
      <alignment horizontal="center" vertical="center" wrapText="1"/>
    </xf>
    <xf numFmtId="0" fontId="19" fillId="15" borderId="20" xfId="0" applyFont="1" applyFill="1" applyBorder="1" applyAlignment="1">
      <alignment vertical="center"/>
    </xf>
    <xf numFmtId="0" fontId="19" fillId="15" borderId="26" xfId="0" applyFont="1" applyFill="1" applyBorder="1" applyAlignment="1">
      <alignment vertical="center"/>
    </xf>
    <xf numFmtId="0" fontId="19" fillId="15" borderId="26" xfId="0" applyFont="1" applyFill="1" applyBorder="1" applyAlignment="1">
      <alignment horizontal="center" vertical="center"/>
    </xf>
    <xf numFmtId="0" fontId="19" fillId="15" borderId="31" xfId="0" applyFont="1" applyFill="1" applyBorder="1" applyAlignment="1">
      <alignment vertical="center"/>
    </xf>
    <xf numFmtId="0" fontId="0" fillId="17" borderId="33" xfId="0" applyFill="1" applyBorder="1" applyAlignment="1">
      <alignment vertical="center" wrapText="1"/>
    </xf>
    <xf numFmtId="0" fontId="19" fillId="17" borderId="20" xfId="0" applyFont="1" applyFill="1" applyBorder="1" applyAlignment="1">
      <alignment vertical="center" wrapText="1"/>
    </xf>
    <xf numFmtId="0" fontId="19" fillId="17" borderId="21" xfId="0" applyFont="1" applyFill="1" applyBorder="1" applyAlignment="1">
      <alignment vertical="center" wrapText="1"/>
    </xf>
    <xf numFmtId="0" fontId="0" fillId="0" borderId="32" xfId="0" applyBorder="1" applyAlignment="1">
      <alignment horizontal="center" vertical="center"/>
    </xf>
    <xf numFmtId="0" fontId="43" fillId="0" borderId="33" xfId="0" applyFont="1" applyBorder="1" applyAlignment="1">
      <alignment horizontal="left" vertical="center" wrapText="1" indent="2"/>
    </xf>
    <xf numFmtId="0" fontId="0" fillId="0" borderId="34" xfId="0" applyBorder="1" applyAlignment="1">
      <alignment horizontal="center" vertical="center" wrapText="1"/>
    </xf>
    <xf numFmtId="0" fontId="0" fillId="17" borderId="32" xfId="0" applyFill="1" applyBorder="1" applyAlignment="1">
      <alignment horizontal="center" vertical="center"/>
    </xf>
    <xf numFmtId="0" fontId="19" fillId="17" borderId="34" xfId="0" applyFont="1" applyFill="1" applyBorder="1" applyAlignment="1">
      <alignment horizontal="center" vertical="center" wrapText="1"/>
    </xf>
    <xf numFmtId="0" fontId="0" fillId="0" borderId="20" xfId="0" applyBorder="1" applyAlignment="1">
      <alignment vertical="center" wrapText="1"/>
    </xf>
    <xf numFmtId="0" fontId="0" fillId="0" borderId="21" xfId="0" applyBorder="1" applyAlignment="1">
      <alignment vertical="center" wrapText="1"/>
    </xf>
    <xf numFmtId="0" fontId="19" fillId="0" borderId="32" xfId="0" applyFont="1" applyBorder="1" applyAlignment="1">
      <alignment horizontal="center" vertical="center"/>
    </xf>
    <xf numFmtId="0" fontId="19" fillId="0" borderId="33" xfId="0" applyFont="1" applyBorder="1" applyAlignment="1">
      <alignment vertical="center" wrapText="1"/>
    </xf>
    <xf numFmtId="0" fontId="0" fillId="14" borderId="20" xfId="0" applyFill="1" applyBorder="1" applyAlignment="1">
      <alignment vertical="center"/>
    </xf>
    <xf numFmtId="0" fontId="0" fillId="14" borderId="21" xfId="0" applyFill="1" applyBorder="1" applyAlignment="1">
      <alignment vertical="center"/>
    </xf>
    <xf numFmtId="0" fontId="0" fillId="14" borderId="20" xfId="0" applyFill="1" applyBorder="1" applyAlignment="1">
      <alignment vertical="center" wrapText="1"/>
    </xf>
    <xf numFmtId="0" fontId="19" fillId="17" borderId="21" xfId="0" applyFont="1" applyFill="1" applyBorder="1" applyAlignment="1">
      <alignment horizontal="center" vertical="center" wrapText="1"/>
    </xf>
    <xf numFmtId="0" fontId="71" fillId="0" borderId="33" xfId="0" applyFont="1" applyBorder="1" applyAlignment="1">
      <alignment horizontal="left" vertical="center" wrapText="1" indent="2"/>
    </xf>
    <xf numFmtId="0" fontId="43" fillId="0" borderId="33" xfId="0" applyFont="1" applyBorder="1" applyAlignment="1">
      <alignment horizontal="left" vertical="center" wrapText="1" indent="4"/>
    </xf>
    <xf numFmtId="0" fontId="0" fillId="14" borderId="21" xfId="0" applyFill="1" applyBorder="1" applyAlignment="1">
      <alignment vertical="center" wrapText="1"/>
    </xf>
    <xf numFmtId="0" fontId="0" fillId="10" borderId="34" xfId="0" applyFill="1" applyBorder="1" applyAlignment="1">
      <alignment horizontal="center" vertical="center" wrapText="1"/>
    </xf>
    <xf numFmtId="0" fontId="0" fillId="18" borderId="20" xfId="0" applyFill="1" applyBorder="1" applyAlignment="1">
      <alignment vertical="center" wrapText="1"/>
    </xf>
    <xf numFmtId="2" fontId="19" fillId="10" borderId="21" xfId="0" applyNumberFormat="1" applyFont="1" applyFill="1" applyBorder="1" applyAlignment="1">
      <alignment vertical="center" wrapText="1"/>
    </xf>
    <xf numFmtId="2" fontId="19" fillId="10" borderId="21" xfId="0" applyNumberFormat="1" applyFont="1" applyFill="1" applyBorder="1" applyAlignment="1">
      <alignment horizontal="center" vertical="center" wrapText="1"/>
    </xf>
    <xf numFmtId="0" fontId="0" fillId="14" borderId="21" xfId="0" applyFill="1" applyBorder="1" applyAlignment="1">
      <alignment horizontal="center" vertical="center"/>
    </xf>
    <xf numFmtId="0" fontId="19" fillId="0" borderId="22" xfId="0" applyFont="1" applyBorder="1" applyAlignment="1">
      <alignment vertical="center" wrapText="1"/>
    </xf>
    <xf numFmtId="0" fontId="0" fillId="0" borderId="22" xfId="0" applyBorder="1" applyAlignment="1">
      <alignment vertical="center"/>
    </xf>
    <xf numFmtId="0" fontId="66" fillId="0" borderId="0" xfId="0" applyFont="1"/>
    <xf numFmtId="0" fontId="66" fillId="0" borderId="0" xfId="0" applyFont="1" applyAlignment="1">
      <alignment vertical="center" wrapText="1"/>
    </xf>
    <xf numFmtId="0" fontId="74" fillId="0" borderId="16" xfId="0" applyFont="1" applyBorder="1" applyAlignment="1">
      <alignment vertical="center" wrapText="1"/>
    </xf>
    <xf numFmtId="0" fontId="74" fillId="0" borderId="33" xfId="0" applyFont="1" applyBorder="1" applyAlignment="1">
      <alignment vertical="center" wrapText="1"/>
    </xf>
    <xf numFmtId="0" fontId="75" fillId="0" borderId="0" xfId="0" applyFont="1" applyAlignment="1">
      <alignment vertical="center"/>
    </xf>
    <xf numFmtId="0" fontId="22" fillId="0" borderId="1" xfId="0" applyFont="1" applyBorder="1" applyAlignment="1">
      <alignment wrapText="1"/>
    </xf>
    <xf numFmtId="0" fontId="76" fillId="0" borderId="1" xfId="0" applyFont="1" applyBorder="1" applyAlignment="1">
      <alignment horizontal="center" vertical="center"/>
    </xf>
    <xf numFmtId="0" fontId="76" fillId="0" borderId="1" xfId="0" applyFont="1" applyBorder="1" applyAlignment="1">
      <alignment wrapText="1"/>
    </xf>
    <xf numFmtId="0" fontId="30" fillId="0" borderId="0" xfId="0" applyFont="1" applyAlignment="1">
      <alignment vertical="center"/>
    </xf>
    <xf numFmtId="0" fontId="30" fillId="0" borderId="0" xfId="0" applyFont="1"/>
    <xf numFmtId="0" fontId="72" fillId="0" borderId="35" xfId="0" applyFont="1" applyBorder="1" applyAlignment="1">
      <alignment vertical="center" wrapText="1"/>
    </xf>
    <xf numFmtId="0" fontId="72" fillId="0" borderId="0" xfId="0" applyFont="1" applyAlignment="1">
      <alignment vertical="center"/>
    </xf>
    <xf numFmtId="0" fontId="74" fillId="0" borderId="0" xfId="0" applyFont="1" applyAlignment="1">
      <alignment vertical="center" wrapText="1"/>
    </xf>
    <xf numFmtId="0" fontId="66" fillId="0" borderId="16" xfId="0" applyFont="1" applyBorder="1"/>
    <xf numFmtId="0" fontId="83" fillId="0" borderId="0" xfId="0" applyFont="1" applyAlignment="1">
      <alignment vertical="center"/>
    </xf>
    <xf numFmtId="0" fontId="83" fillId="0" borderId="35" xfId="0" applyFont="1" applyBorder="1" applyAlignment="1">
      <alignment vertical="center"/>
    </xf>
    <xf numFmtId="0" fontId="66" fillId="0" borderId="35" xfId="0" applyFont="1" applyBorder="1"/>
    <xf numFmtId="0" fontId="84" fillId="0" borderId="0" xfId="0" applyFont="1" applyAlignment="1">
      <alignment vertical="center"/>
    </xf>
    <xf numFmtId="0" fontId="84" fillId="0" borderId="0" xfId="0" applyFont="1"/>
    <xf numFmtId="0" fontId="39" fillId="0" borderId="16" xfId="0" applyFont="1" applyBorder="1" applyAlignment="1">
      <alignment vertical="center" wrapText="1"/>
    </xf>
    <xf numFmtId="0" fontId="39" fillId="0" borderId="33" xfId="0" applyFont="1" applyBorder="1" applyAlignment="1">
      <alignment vertical="center" wrapText="1"/>
    </xf>
    <xf numFmtId="0" fontId="86" fillId="0" borderId="0" xfId="0" applyFont="1" applyAlignment="1">
      <alignment vertical="center"/>
    </xf>
    <xf numFmtId="0" fontId="0" fillId="0" borderId="1" xfId="0" applyBorder="1" applyAlignment="1">
      <alignment horizontal="left" vertical="center" wrapText="1"/>
    </xf>
    <xf numFmtId="0" fontId="87" fillId="0" borderId="0" xfId="0" applyFont="1" applyAlignment="1">
      <alignment vertical="center"/>
    </xf>
    <xf numFmtId="0" fontId="0" fillId="0" borderId="0" xfId="0" applyAlignment="1">
      <alignment vertical="center" wrapText="1"/>
    </xf>
    <xf numFmtId="0" fontId="88" fillId="0" borderId="0" xfId="0" applyFont="1" applyAlignment="1">
      <alignment vertical="center" wrapText="1"/>
    </xf>
    <xf numFmtId="0" fontId="85" fillId="0" borderId="0" xfId="0" applyFont="1" applyAlignment="1">
      <alignment horizontal="left"/>
    </xf>
    <xf numFmtId="0" fontId="86" fillId="0" borderId="0" xfId="0" applyFont="1"/>
    <xf numFmtId="0" fontId="87" fillId="0" borderId="0" xfId="0" applyFont="1" applyAlignment="1">
      <alignment vertical="center" wrapText="1"/>
    </xf>
    <xf numFmtId="0" fontId="86" fillId="0" borderId="0" xfId="0" applyFont="1" applyAlignment="1">
      <alignment horizontal="left" vertical="center"/>
    </xf>
    <xf numFmtId="0" fontId="22" fillId="0" borderId="1" xfId="0" applyFont="1" applyBorder="1" applyAlignment="1">
      <alignment horizontal="left" vertical="center" wrapText="1"/>
    </xf>
    <xf numFmtId="0" fontId="0" fillId="0" borderId="0" xfId="0" applyAlignment="1">
      <alignment horizontal="center" vertical="center" wrapText="1"/>
    </xf>
    <xf numFmtId="0" fontId="19" fillId="0" borderId="8" xfId="0" applyFont="1" applyBorder="1" applyAlignment="1">
      <alignment horizontal="center" vertical="center" wrapText="1"/>
    </xf>
    <xf numFmtId="0" fontId="19" fillId="0" borderId="1" xfId="0" applyFont="1" applyBorder="1" applyAlignment="1">
      <alignment horizontal="center" vertical="center" wrapText="1"/>
    </xf>
    <xf numFmtId="0" fontId="0" fillId="0" borderId="8" xfId="0" applyBorder="1" applyAlignment="1">
      <alignment horizontal="center" vertical="center"/>
    </xf>
    <xf numFmtId="0" fontId="89" fillId="0" borderId="1" xfId="0" applyFont="1" applyBorder="1" applyAlignment="1">
      <alignment horizontal="center" vertical="center" wrapText="1"/>
    </xf>
    <xf numFmtId="0" fontId="0" fillId="0" borderId="8" xfId="0" applyBorder="1" applyAlignment="1">
      <alignment wrapText="1"/>
    </xf>
    <xf numFmtId="0" fontId="0" fillId="0" borderId="1" xfId="0" applyBorder="1" applyAlignment="1">
      <alignment wrapText="1"/>
    </xf>
    <xf numFmtId="0" fontId="90" fillId="0" borderId="1" xfId="0" applyFont="1" applyBorder="1" applyAlignment="1">
      <alignment horizontal="center" vertical="center" wrapText="1"/>
    </xf>
    <xf numFmtId="0" fontId="90" fillId="0" borderId="1" xfId="0" applyFont="1" applyBorder="1" applyAlignment="1">
      <alignment vertical="center" wrapText="1"/>
    </xf>
    <xf numFmtId="9" fontId="19" fillId="0" borderId="8" xfId="0" applyNumberFormat="1" applyFont="1" applyBorder="1" applyAlignment="1">
      <alignment horizontal="center" vertical="center" wrapText="1"/>
    </xf>
    <xf numFmtId="9" fontId="19" fillId="0" borderId="1" xfId="0" applyNumberFormat="1" applyFont="1" applyBorder="1" applyAlignment="1">
      <alignment horizontal="center" vertical="center" wrapText="1"/>
    </xf>
    <xf numFmtId="9" fontId="32" fillId="0" borderId="1" xfId="0" applyNumberFormat="1" applyFont="1" applyBorder="1" applyAlignment="1">
      <alignment horizontal="center" vertical="center" wrapText="1"/>
    </xf>
    <xf numFmtId="0" fontId="22" fillId="0" borderId="8" xfId="0" applyFont="1" applyBorder="1" applyAlignment="1">
      <alignment horizontal="center" vertical="center"/>
    </xf>
    <xf numFmtId="0" fontId="0" fillId="0" borderId="0" xfId="0" applyAlignment="1">
      <alignment wrapText="1"/>
    </xf>
    <xf numFmtId="0" fontId="85" fillId="0" borderId="0" xfId="0" applyFont="1" applyAlignment="1">
      <alignment vertical="center" wrapText="1"/>
    </xf>
    <xf numFmtId="0" fontId="91" fillId="22" borderId="26" xfId="12" applyFont="1" applyFill="1" applyBorder="1" applyAlignment="1">
      <alignment horizontal="center" vertical="center" wrapText="1"/>
    </xf>
    <xf numFmtId="0" fontId="92" fillId="0" borderId="0" xfId="12" applyFont="1"/>
    <xf numFmtId="49" fontId="93" fillId="22" borderId="26" xfId="12" applyNumberFormat="1" applyFont="1" applyFill="1" applyBorder="1" applyAlignment="1">
      <alignment horizontal="left" vertical="center"/>
    </xf>
    <xf numFmtId="49" fontId="93" fillId="22" borderId="38" xfId="12" applyNumberFormat="1" applyFont="1" applyFill="1" applyBorder="1" applyAlignment="1">
      <alignment horizontal="left" vertical="center"/>
    </xf>
    <xf numFmtId="49" fontId="93" fillId="0" borderId="0" xfId="12" applyNumberFormat="1" applyFont="1" applyAlignment="1">
      <alignment vertical="center"/>
    </xf>
    <xf numFmtId="0" fontId="94" fillId="0" borderId="0" xfId="12" applyFont="1"/>
    <xf numFmtId="0" fontId="94" fillId="23" borderId="38" xfId="12" applyFont="1" applyFill="1" applyBorder="1"/>
    <xf numFmtId="0" fontId="94" fillId="23" borderId="46" xfId="12" applyFont="1" applyFill="1" applyBorder="1" applyAlignment="1">
      <alignment horizontal="center" vertical="center"/>
    </xf>
    <xf numFmtId="0" fontId="94" fillId="23" borderId="47" xfId="12" applyFont="1" applyFill="1" applyBorder="1" applyAlignment="1">
      <alignment horizontal="center" vertical="center"/>
    </xf>
    <xf numFmtId="0" fontId="94" fillId="23" borderId="20" xfId="12" applyFont="1" applyFill="1" applyBorder="1" applyAlignment="1">
      <alignment horizontal="center" vertical="center"/>
    </xf>
    <xf numFmtId="0" fontId="94" fillId="23" borderId="26" xfId="12" applyFont="1" applyFill="1" applyBorder="1" applyAlignment="1">
      <alignment horizontal="center" vertical="center"/>
    </xf>
    <xf numFmtId="0" fontId="94" fillId="23" borderId="20" xfId="12" applyFont="1" applyFill="1" applyBorder="1"/>
    <xf numFmtId="0" fontId="94" fillId="23" borderId="26" xfId="12" applyFont="1" applyFill="1" applyBorder="1"/>
    <xf numFmtId="0" fontId="94" fillId="23" borderId="48" xfId="12" applyFont="1" applyFill="1" applyBorder="1" applyAlignment="1">
      <alignment horizontal="center" vertical="center"/>
    </xf>
    <xf numFmtId="0" fontId="95" fillId="23" borderId="28" xfId="12" applyFont="1" applyFill="1" applyBorder="1" applyAlignment="1">
      <alignment horizontal="center" vertical="center" wrapText="1"/>
    </xf>
    <xf numFmtId="0" fontId="95" fillId="23" borderId="0" xfId="12" applyFont="1" applyFill="1" applyAlignment="1">
      <alignment horizontal="center" vertical="center" wrapText="1"/>
    </xf>
    <xf numFmtId="0" fontId="99" fillId="0" borderId="0" xfId="12" applyFont="1" applyAlignment="1">
      <alignment vertical="center"/>
    </xf>
    <xf numFmtId="0" fontId="94" fillId="0" borderId="0" xfId="12" applyFont="1" applyAlignment="1">
      <alignment wrapText="1"/>
    </xf>
    <xf numFmtId="0" fontId="19"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9" fillId="0" borderId="0" xfId="0" applyFont="1" applyAlignment="1">
      <alignment horizontal="center" vertical="center" wrapText="1"/>
    </xf>
    <xf numFmtId="0" fontId="22" fillId="3" borderId="1" xfId="3" quotePrefix="1" applyFont="1" applyFill="1" applyBorder="1" applyAlignment="1">
      <alignment horizontal="left" vertical="center"/>
    </xf>
    <xf numFmtId="0" fontId="22" fillId="10" borderId="1" xfId="3" applyFont="1" applyFill="1" applyBorder="1" applyAlignment="1">
      <alignment horizontal="center" vertical="center" wrapText="1"/>
    </xf>
    <xf numFmtId="0" fontId="22" fillId="0" borderId="1" xfId="3" applyFont="1" applyBorder="1" applyAlignment="1">
      <alignment horizontal="left" vertical="center" wrapText="1"/>
    </xf>
    <xf numFmtId="0" fontId="22" fillId="10" borderId="1" xfId="3" quotePrefix="1" applyFont="1" applyFill="1" applyBorder="1" applyAlignment="1">
      <alignment horizontal="left" vertical="center"/>
    </xf>
    <xf numFmtId="0" fontId="34" fillId="0" borderId="0" xfId="0" applyFont="1" applyAlignment="1">
      <alignment horizontal="left" vertical="center"/>
    </xf>
    <xf numFmtId="0" fontId="0" fillId="0" borderId="0" xfId="0" applyAlignment="1">
      <alignment horizontal="left" vertical="center"/>
    </xf>
    <xf numFmtId="0" fontId="100" fillId="0" borderId="0" xfId="0" applyFont="1" applyAlignment="1">
      <alignment horizontal="left" vertical="center"/>
    </xf>
    <xf numFmtId="49" fontId="22" fillId="0" borderId="1" xfId="15" applyNumberFormat="1" applyFont="1" applyBorder="1" applyAlignment="1">
      <alignment horizontal="center" vertical="center" wrapText="1"/>
    </xf>
    <xf numFmtId="49" fontId="22" fillId="0" borderId="1" xfId="15" quotePrefix="1" applyNumberFormat="1" applyFont="1" applyBorder="1" applyAlignment="1">
      <alignment horizontal="center" vertical="center" wrapText="1"/>
    </xf>
    <xf numFmtId="0" fontId="22" fillId="0" borderId="1" xfId="15" applyFont="1" applyBorder="1" applyAlignment="1">
      <alignment horizontal="center" vertical="center" wrapText="1"/>
    </xf>
    <xf numFmtId="0" fontId="22" fillId="0" borderId="1" xfId="15" applyFont="1" applyBorder="1" applyAlignment="1">
      <alignment horizontal="left" vertical="center" wrapText="1"/>
    </xf>
    <xf numFmtId="0" fontId="22" fillId="0" borderId="1" xfId="15" applyFont="1" applyBorder="1" applyAlignment="1">
      <alignment vertical="center" wrapText="1"/>
    </xf>
    <xf numFmtId="0" fontId="101" fillId="0" borderId="1" xfId="15" applyFont="1" applyBorder="1" applyAlignment="1">
      <alignment horizontal="left" vertical="center" wrapText="1" indent="2"/>
    </xf>
    <xf numFmtId="0" fontId="22" fillId="6" borderId="1" xfId="15" applyFont="1" applyFill="1" applyBorder="1" applyAlignment="1">
      <alignment horizontal="center" vertical="center" wrapText="1"/>
    </xf>
    <xf numFmtId="0" fontId="22" fillId="6" borderId="1" xfId="15" applyFont="1" applyFill="1" applyBorder="1" applyAlignment="1">
      <alignment wrapText="1"/>
    </xf>
    <xf numFmtId="0" fontId="102" fillId="0" borderId="1" xfId="15" applyFont="1" applyBorder="1"/>
    <xf numFmtId="0" fontId="22" fillId="0" borderId="1" xfId="15" applyFont="1" applyBorder="1"/>
    <xf numFmtId="0" fontId="22" fillId="6" borderId="1" xfId="15" applyFont="1" applyFill="1" applyBorder="1"/>
    <xf numFmtId="0" fontId="22" fillId="0" borderId="1" xfId="15" quotePrefix="1" applyFont="1" applyBorder="1" applyAlignment="1">
      <alignment horizontal="center" vertical="center" wrapText="1"/>
    </xf>
    <xf numFmtId="0" fontId="22" fillId="0" borderId="0" xfId="0" applyFont="1" applyAlignment="1">
      <alignment horizontal="left"/>
    </xf>
    <xf numFmtId="0" fontId="22" fillId="17" borderId="3" xfId="0" applyFont="1" applyFill="1" applyBorder="1"/>
    <xf numFmtId="0" fontId="103" fillId="0" borderId="0" xfId="0" applyFont="1" applyAlignment="1">
      <alignment horizontal="center" vertical="center"/>
    </xf>
    <xf numFmtId="0" fontId="103" fillId="0" borderId="5" xfId="0" applyFont="1" applyBorder="1" applyAlignment="1">
      <alignment horizontal="center" vertical="center"/>
    </xf>
    <xf numFmtId="0" fontId="22" fillId="0" borderId="3" xfId="0" applyFont="1" applyBorder="1" applyAlignment="1">
      <alignment horizontal="center" vertical="center"/>
    </xf>
    <xf numFmtId="0" fontId="22" fillId="0" borderId="0" xfId="0" applyFont="1" applyAlignment="1">
      <alignment horizontal="center" vertical="center"/>
    </xf>
    <xf numFmtId="0" fontId="22" fillId="0" borderId="1" xfId="0" applyFont="1" applyBorder="1" applyAlignment="1">
      <alignment horizontal="center"/>
    </xf>
    <xf numFmtId="0" fontId="104" fillId="0" borderId="0" xfId="0" applyFont="1"/>
    <xf numFmtId="0" fontId="22" fillId="0" borderId="1" xfId="0" applyFont="1" applyBorder="1" applyAlignment="1">
      <alignment horizontal="left" indent="2"/>
    </xf>
    <xf numFmtId="0" fontId="22" fillId="0" borderId="1" xfId="0" applyFont="1" applyBorder="1" applyAlignment="1">
      <alignment horizontal="left" wrapText="1" indent="2"/>
    </xf>
    <xf numFmtId="0" fontId="22" fillId="0" borderId="1" xfId="0" applyFont="1" applyBorder="1" applyAlignment="1">
      <alignment horizontal="left" indent="4"/>
    </xf>
    <xf numFmtId="0" fontId="22" fillId="0" borderId="3" xfId="0" applyFont="1" applyBorder="1"/>
    <xf numFmtId="0" fontId="22" fillId="0" borderId="8" xfId="0" applyFont="1" applyBorder="1"/>
    <xf numFmtId="0" fontId="105" fillId="0" borderId="0" xfId="0" applyFont="1"/>
    <xf numFmtId="0" fontId="105" fillId="0" borderId="1" xfId="0" applyFont="1" applyBorder="1"/>
    <xf numFmtId="0" fontId="22" fillId="0" borderId="0" xfId="0" applyFont="1" applyAlignment="1">
      <alignment wrapText="1"/>
    </xf>
    <xf numFmtId="0" fontId="22" fillId="0" borderId="1" xfId="0" applyFont="1" applyBorder="1" applyAlignment="1">
      <alignment horizontal="left" wrapText="1"/>
    </xf>
    <xf numFmtId="0" fontId="22" fillId="0" borderId="0" xfId="0" applyFont="1" applyAlignment="1">
      <alignment horizontal="center" wrapText="1"/>
    </xf>
    <xf numFmtId="0" fontId="22" fillId="0" borderId="1" xfId="0" applyFont="1" applyBorder="1" applyAlignment="1">
      <alignment horizontal="left" vertical="top" wrapText="1"/>
    </xf>
    <xf numFmtId="0" fontId="22" fillId="0" borderId="1" xfId="0" applyFont="1" applyBorder="1" applyAlignment="1">
      <alignment vertical="top" wrapText="1"/>
    </xf>
    <xf numFmtId="0" fontId="105" fillId="0" borderId="0" xfId="0" applyFont="1" applyAlignment="1">
      <alignment horizontal="left" wrapText="1"/>
    </xf>
    <xf numFmtId="0" fontId="22" fillId="0" borderId="0" xfId="0" applyFont="1" applyAlignment="1">
      <alignment horizontal="left" wrapText="1"/>
    </xf>
    <xf numFmtId="0" fontId="22" fillId="0" borderId="1" xfId="0" applyFont="1" applyBorder="1" applyAlignment="1">
      <alignment horizontal="center" wrapText="1"/>
    </xf>
    <xf numFmtId="0" fontId="22" fillId="0" borderId="0" xfId="0" applyFont="1" applyAlignment="1">
      <alignment horizontal="left" vertical="center" wrapText="1"/>
    </xf>
    <xf numFmtId="0" fontId="22" fillId="0" borderId="0" xfId="0" applyFont="1" applyAlignment="1">
      <alignment horizontal="left" vertical="center"/>
    </xf>
    <xf numFmtId="0" fontId="32" fillId="0" borderId="13" xfId="0" applyFont="1" applyBorder="1" applyAlignment="1">
      <alignment horizontal="center"/>
    </xf>
    <xf numFmtId="0" fontId="106" fillId="0" borderId="0" xfId="14" applyFont="1" applyAlignment="1">
      <alignment horizontal="left" vertical="center"/>
    </xf>
    <xf numFmtId="0" fontId="106" fillId="6" borderId="1" xfId="17" applyFont="1" applyFill="1" applyBorder="1" applyAlignment="1">
      <alignment horizontal="center" vertical="center" wrapText="1"/>
    </xf>
    <xf numFmtId="0" fontId="32" fillId="0" borderId="1" xfId="0" applyFont="1" applyBorder="1"/>
    <xf numFmtId="0" fontId="32" fillId="0" borderId="1" xfId="0" applyFont="1" applyBorder="1" applyAlignment="1">
      <alignment horizontal="left" indent="1"/>
    </xf>
    <xf numFmtId="0" fontId="32" fillId="10" borderId="1" xfId="0" applyFont="1" applyFill="1" applyBorder="1" applyAlignment="1">
      <alignment horizontal="left" indent="1"/>
    </xf>
    <xf numFmtId="0" fontId="15" fillId="0" borderId="0" xfId="2">
      <alignment vertical="center"/>
    </xf>
    <xf numFmtId="0" fontId="35" fillId="0" borderId="0" xfId="4" applyFont="1" applyFill="1" applyBorder="1" applyAlignment="1">
      <alignment horizontal="left" vertical="center"/>
    </xf>
    <xf numFmtId="0" fontId="14" fillId="0" borderId="0" xfId="1" applyFill="1" applyBorder="1" applyAlignment="1">
      <alignment vertical="center"/>
    </xf>
    <xf numFmtId="0" fontId="17" fillId="0" borderId="0" xfId="4" applyFill="1" applyBorder="1" applyAlignment="1">
      <alignment vertical="center"/>
    </xf>
    <xf numFmtId="0" fontId="17" fillId="0" borderId="0" xfId="4" applyFill="1" applyBorder="1" applyAlignment="1">
      <alignment horizontal="left" vertical="center"/>
    </xf>
    <xf numFmtId="0" fontId="32" fillId="0" borderId="0" xfId="4" applyFont="1" applyFill="1" applyBorder="1" applyAlignment="1">
      <alignment vertical="center"/>
    </xf>
    <xf numFmtId="0" fontId="22" fillId="0" borderId="0" xfId="2" applyFont="1">
      <alignment vertical="center"/>
    </xf>
    <xf numFmtId="0" fontId="32" fillId="10" borderId="14" xfId="3" applyFont="1" applyFill="1" applyBorder="1" applyAlignment="1">
      <alignment horizontal="center" vertical="center" wrapText="1"/>
    </xf>
    <xf numFmtId="0" fontId="32" fillId="0" borderId="1" xfId="8" applyFont="1" applyFill="1" applyBorder="1" applyAlignment="1">
      <alignment horizontal="center" vertical="center" wrapText="1"/>
    </xf>
    <xf numFmtId="0" fontId="32" fillId="10" borderId="6" xfId="3" applyFont="1" applyFill="1" applyBorder="1" applyAlignment="1">
      <alignment horizontal="center" vertical="center" wrapText="1"/>
    </xf>
    <xf numFmtId="0" fontId="22" fillId="0" borderId="0" xfId="3" applyFont="1">
      <alignment vertical="center"/>
    </xf>
    <xf numFmtId="0" fontId="32" fillId="0" borderId="1" xfId="3" quotePrefix="1" applyFont="1" applyBorder="1" applyAlignment="1">
      <alignment horizontal="center" vertical="center"/>
    </xf>
    <xf numFmtId="0" fontId="32" fillId="0" borderId="13" xfId="3" applyFont="1" applyBorder="1" applyAlignment="1">
      <alignment horizontal="left" vertical="center" wrapText="1" indent="1"/>
    </xf>
    <xf numFmtId="3" fontId="22" fillId="21" borderId="1" xfId="5" applyFont="1" applyFill="1" applyAlignment="1">
      <alignment horizontal="center" vertical="center"/>
      <protection locked="0"/>
    </xf>
    <xf numFmtId="3" fontId="22" fillId="21" borderId="8" xfId="5" applyFont="1" applyFill="1" applyBorder="1" applyAlignment="1">
      <alignment horizontal="center" vertical="center"/>
      <protection locked="0"/>
    </xf>
    <xf numFmtId="0" fontId="22" fillId="0" borderId="8" xfId="3" applyFont="1" applyBorder="1" applyAlignment="1">
      <alignment horizontal="left" vertical="center" wrapText="1" indent="2"/>
    </xf>
    <xf numFmtId="3" fontId="22" fillId="0" borderId="8" xfId="5" applyFont="1" applyFill="1" applyBorder="1" applyAlignment="1">
      <alignment horizontal="center" vertical="center"/>
      <protection locked="0"/>
    </xf>
    <xf numFmtId="0" fontId="22" fillId="0" borderId="11" xfId="3" applyFont="1" applyBorder="1" applyAlignment="1">
      <alignment horizontal="left" vertical="center" wrapText="1" indent="3"/>
    </xf>
    <xf numFmtId="0" fontId="107" fillId="0" borderId="11" xfId="3" applyFont="1" applyBorder="1" applyAlignment="1">
      <alignment horizontal="left" vertical="center" wrapText="1" indent="3"/>
    </xf>
    <xf numFmtId="3" fontId="105" fillId="21" borderId="1" xfId="5" applyFont="1" applyFill="1" applyAlignment="1">
      <alignment horizontal="center" vertical="center"/>
      <protection locked="0"/>
    </xf>
    <xf numFmtId="3" fontId="105" fillId="21" borderId="8" xfId="5" applyFont="1" applyFill="1" applyBorder="1" applyAlignment="1">
      <alignment horizontal="center" vertical="center"/>
      <protection locked="0"/>
    </xf>
    <xf numFmtId="0" fontId="16" fillId="0" borderId="0" xfId="3" quotePrefix="1" applyFont="1" applyAlignment="1">
      <alignment horizontal="right" vertical="center"/>
    </xf>
    <xf numFmtId="3" fontId="108" fillId="0" borderId="0" xfId="5" applyFont="1" applyFill="1" applyBorder="1" applyAlignment="1">
      <alignment horizontal="center" vertical="center"/>
      <protection locked="0"/>
    </xf>
    <xf numFmtId="0" fontId="35" fillId="0" borderId="0" xfId="4" applyFont="1" applyFill="1" applyBorder="1" applyAlignment="1">
      <alignment horizontal="left" vertical="center" indent="1"/>
    </xf>
    <xf numFmtId="0" fontId="22" fillId="0" borderId="0" xfId="3" quotePrefix="1" applyFont="1" applyAlignment="1">
      <alignment horizontal="right" vertical="center"/>
    </xf>
    <xf numFmtId="0" fontId="22" fillId="0" borderId="0" xfId="3" applyFont="1" applyAlignment="1">
      <alignment horizontal="left" vertical="center" wrapText="1" indent="1"/>
    </xf>
    <xf numFmtId="0" fontId="22" fillId="0" borderId="0" xfId="2" applyFont="1" applyAlignment="1">
      <alignment horizontal="left" vertical="center" wrapText="1" indent="1"/>
    </xf>
    <xf numFmtId="0" fontId="22" fillId="0" borderId="14" xfId="2" applyFont="1" applyBorder="1">
      <alignment vertical="center"/>
    </xf>
    <xf numFmtId="0" fontId="32" fillId="0" borderId="14" xfId="8" applyFont="1" applyFill="1" applyBorder="1" applyAlignment="1">
      <alignment horizontal="center" vertical="center" wrapText="1"/>
    </xf>
    <xf numFmtId="0" fontId="32" fillId="0" borderId="9" xfId="3" applyFont="1" applyBorder="1" applyAlignment="1">
      <alignment horizontal="left" vertical="center" wrapText="1" indent="1"/>
    </xf>
    <xf numFmtId="0" fontId="22" fillId="0" borderId="3" xfId="3" applyFont="1" applyBorder="1" applyAlignment="1">
      <alignment horizontal="left" vertical="center" wrapText="1" indent="2"/>
    </xf>
    <xf numFmtId="0" fontId="22" fillId="0" borderId="10" xfId="3" applyFont="1" applyBorder="1" applyAlignment="1">
      <alignment horizontal="left" vertical="center" wrapText="1" indent="3"/>
    </xf>
    <xf numFmtId="0" fontId="107" fillId="0" borderId="10" xfId="3" applyFont="1" applyBorder="1" applyAlignment="1">
      <alignment horizontal="left" vertical="center" wrapText="1" indent="3"/>
    </xf>
    <xf numFmtId="0" fontId="32" fillId="0" borderId="1" xfId="3" applyFont="1" applyBorder="1" applyAlignment="1">
      <alignment horizontal="left" vertical="center" wrapText="1" indent="1"/>
    </xf>
    <xf numFmtId="0" fontId="15" fillId="0" borderId="0" xfId="2" applyAlignment="1">
      <alignment vertical="top" wrapText="1"/>
    </xf>
    <xf numFmtId="0" fontId="109" fillId="0" borderId="0" xfId="3" applyFont="1">
      <alignment vertical="center"/>
    </xf>
    <xf numFmtId="0" fontId="110" fillId="0" borderId="0" xfId="4" applyFont="1" applyFill="1" applyBorder="1" applyAlignment="1">
      <alignment vertical="center" wrapText="1"/>
    </xf>
    <xf numFmtId="0" fontId="73" fillId="0" borderId="1" xfId="8" applyFont="1" applyFill="1" applyBorder="1" applyAlignment="1">
      <alignment horizontal="center" vertical="center" wrapText="1"/>
    </xf>
    <xf numFmtId="0" fontId="73" fillId="0" borderId="1" xfId="8" applyFont="1" applyFill="1" applyBorder="1" applyAlignment="1">
      <alignment vertical="center" wrapText="1"/>
    </xf>
    <xf numFmtId="0" fontId="33" fillId="0" borderId="0" xfId="8" applyFont="1" applyFill="1" applyBorder="1" applyAlignment="1">
      <alignment horizontal="center" vertical="center" wrapText="1"/>
    </xf>
    <xf numFmtId="0" fontId="16" fillId="0" borderId="0" xfId="3" quotePrefix="1" applyFont="1" applyAlignment="1">
      <alignment horizontal="center" vertical="center"/>
    </xf>
    <xf numFmtId="0" fontId="16" fillId="0" borderId="10" xfId="3" quotePrefix="1" applyFont="1" applyBorder="1" applyAlignment="1">
      <alignment horizontal="center" vertical="center"/>
    </xf>
    <xf numFmtId="0" fontId="15" fillId="0" borderId="0" xfId="2" applyAlignment="1">
      <alignment vertical="center" wrapText="1"/>
    </xf>
    <xf numFmtId="0" fontId="111" fillId="0" borderId="0" xfId="2" applyFont="1" applyAlignment="1">
      <alignment vertical="top"/>
    </xf>
    <xf numFmtId="0" fontId="112" fillId="0" borderId="0" xfId="0" applyFont="1" applyAlignment="1">
      <alignment vertical="top"/>
    </xf>
    <xf numFmtId="0" fontId="19" fillId="0" borderId="1" xfId="0" applyFont="1" applyBorder="1" applyAlignment="1">
      <alignment vertical="center" wrapText="1"/>
    </xf>
    <xf numFmtId="0" fontId="22" fillId="0" borderId="1" xfId="2" applyFont="1" applyBorder="1" applyAlignment="1">
      <alignment horizontal="center" vertical="center"/>
    </xf>
    <xf numFmtId="0" fontId="22" fillId="0" borderId="1" xfId="2" applyFont="1" applyBorder="1" applyAlignment="1">
      <alignment horizontal="left" vertical="center" wrapText="1"/>
    </xf>
    <xf numFmtId="0" fontId="22" fillId="0" borderId="0" xfId="0" applyFont="1" applyAlignment="1">
      <alignment vertical="top"/>
    </xf>
    <xf numFmtId="0" fontId="113" fillId="0" borderId="0" xfId="2" applyFont="1" applyAlignment="1">
      <alignment vertical="top"/>
    </xf>
    <xf numFmtId="0" fontId="114" fillId="0" borderId="0" xfId="0" applyFont="1" applyAlignment="1">
      <alignment vertical="top"/>
    </xf>
    <xf numFmtId="0" fontId="0" fillId="0" borderId="0" xfId="0" applyAlignment="1">
      <alignment vertical="top"/>
    </xf>
    <xf numFmtId="0" fontId="15" fillId="0" borderId="0" xfId="2" applyAlignment="1">
      <alignment vertical="top"/>
    </xf>
    <xf numFmtId="0" fontId="0" fillId="0" borderId="1" xfId="0" applyBorder="1" applyAlignment="1">
      <alignment horizontal="left" wrapText="1"/>
    </xf>
    <xf numFmtId="0" fontId="19" fillId="10" borderId="9" xfId="0" applyFont="1" applyFill="1" applyBorder="1" applyAlignment="1">
      <alignment wrapText="1"/>
    </xf>
    <xf numFmtId="0" fontId="0" fillId="10" borderId="1" xfId="0" applyFill="1" applyBorder="1" applyAlignment="1">
      <alignment wrapText="1"/>
    </xf>
    <xf numFmtId="0" fontId="0" fillId="10" borderId="13" xfId="0" applyFill="1" applyBorder="1" applyAlignment="1">
      <alignment wrapText="1"/>
    </xf>
    <xf numFmtId="0" fontId="22" fillId="10" borderId="8" xfId="0" applyFont="1" applyFill="1" applyBorder="1" applyAlignment="1">
      <alignment horizontal="left" vertical="center" wrapText="1"/>
    </xf>
    <xf numFmtId="0" fontId="0" fillId="10" borderId="15" xfId="0" applyFill="1" applyBorder="1" applyAlignment="1">
      <alignment wrapText="1"/>
    </xf>
    <xf numFmtId="0" fontId="115"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9"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35" fillId="0" borderId="0" xfId="0" applyFont="1"/>
    <xf numFmtId="0" fontId="88" fillId="0" borderId="0" xfId="0" applyFont="1" applyAlignment="1">
      <alignment wrapText="1"/>
    </xf>
    <xf numFmtId="0" fontId="116" fillId="0" borderId="0" xfId="0" applyFont="1"/>
    <xf numFmtId="0" fontId="77" fillId="0" borderId="0" xfId="0" applyFont="1" applyAlignment="1">
      <alignment vertical="center" wrapText="1"/>
    </xf>
    <xf numFmtId="0" fontId="74" fillId="0" borderId="0" xfId="0" applyFont="1" applyAlignment="1">
      <alignment horizontal="center" vertical="center" wrapText="1"/>
    </xf>
    <xf numFmtId="0" fontId="78" fillId="0" borderId="0" xfId="0" applyFont="1" applyAlignment="1">
      <alignment vertical="center" wrapText="1"/>
    </xf>
    <xf numFmtId="0" fontId="117" fillId="0" borderId="0" xfId="0" applyFont="1" applyAlignment="1">
      <alignment vertical="center" wrapText="1"/>
    </xf>
    <xf numFmtId="0" fontId="118" fillId="0" borderId="0" xfId="0" applyFont="1" applyAlignment="1">
      <alignment vertical="center" wrapText="1"/>
    </xf>
    <xf numFmtId="0" fontId="0" fillId="0" borderId="0" xfId="0" quotePrefix="1" applyAlignment="1">
      <alignment horizontal="left" vertical="center" indent="5"/>
    </xf>
    <xf numFmtId="0" fontId="74" fillId="10" borderId="1" xfId="0" applyFont="1" applyFill="1" applyBorder="1" applyAlignment="1">
      <alignment horizontal="center" vertical="center" wrapText="1"/>
    </xf>
    <xf numFmtId="0" fontId="119" fillId="0" borderId="0" xfId="0" applyFont="1"/>
    <xf numFmtId="0" fontId="19" fillId="0" borderId="1" xfId="0" applyFont="1" applyBorder="1" applyAlignment="1">
      <alignment vertical="center"/>
    </xf>
    <xf numFmtId="0" fontId="31" fillId="0" borderId="8" xfId="0" applyFont="1" applyBorder="1" applyAlignment="1">
      <alignment horizontal="left" vertical="center" wrapText="1"/>
    </xf>
    <xf numFmtId="0" fontId="120" fillId="0" borderId="8" xfId="0" applyFont="1" applyBorder="1" applyAlignment="1">
      <alignment horizontal="left" vertical="center" wrapText="1" indent="3"/>
    </xf>
    <xf numFmtId="0" fontId="121" fillId="0" borderId="8" xfId="0" applyFont="1" applyBorder="1" applyAlignment="1">
      <alignment horizontal="left" vertical="center" wrapText="1" indent="3"/>
    </xf>
    <xf numFmtId="0" fontId="73" fillId="0" borderId="13" xfId="0" applyFont="1" applyBorder="1" applyAlignment="1">
      <alignment horizontal="center" vertical="center" wrapText="1"/>
    </xf>
    <xf numFmtId="0" fontId="61" fillId="0" borderId="0" xfId="0" applyFont="1"/>
    <xf numFmtId="0" fontId="80" fillId="0" borderId="13" xfId="0" applyFont="1" applyBorder="1" applyAlignment="1">
      <alignment vertical="center" wrapText="1"/>
    </xf>
    <xf numFmtId="0" fontId="80" fillId="0" borderId="14" xfId="0" applyFont="1" applyBorder="1" applyAlignment="1">
      <alignment horizontal="center" vertical="center" wrapText="1"/>
    </xf>
    <xf numFmtId="0" fontId="85" fillId="0" borderId="0" xfId="0" applyFont="1" applyAlignment="1">
      <alignment wrapText="1"/>
    </xf>
    <xf numFmtId="9" fontId="0" fillId="0" borderId="1" xfId="0" applyNumberFormat="1" applyBorder="1" applyAlignment="1">
      <alignment horizontal="center" wrapText="1"/>
    </xf>
    <xf numFmtId="0" fontId="0" fillId="0" borderId="1" xfId="0" applyBorder="1" applyAlignment="1">
      <alignment horizontal="center" wrapText="1"/>
    </xf>
    <xf numFmtId="0" fontId="19" fillId="6" borderId="1" xfId="0" applyFont="1" applyFill="1" applyBorder="1" applyAlignment="1">
      <alignment horizontal="center"/>
    </xf>
    <xf numFmtId="0" fontId="46" fillId="0" borderId="0" xfId="0" applyFont="1" applyAlignment="1">
      <alignment horizontal="center" vertical="center"/>
    </xf>
    <xf numFmtId="0" fontId="36" fillId="0" borderId="0" xfId="0" applyFont="1" applyAlignment="1">
      <alignment horizontal="justify" vertical="center"/>
    </xf>
    <xf numFmtId="0" fontId="123" fillId="0" borderId="0" xfId="0" applyFont="1"/>
    <xf numFmtId="0" fontId="82" fillId="0" borderId="0" xfId="0" applyFont="1" applyAlignment="1">
      <alignment horizontal="center" vertical="center" wrapText="1"/>
    </xf>
    <xf numFmtId="0" fontId="36" fillId="0" borderId="0" xfId="0" applyFont="1" applyAlignment="1">
      <alignment vertical="center" wrapText="1"/>
    </xf>
    <xf numFmtId="0" fontId="124" fillId="0" borderId="0" xfId="0" applyFont="1"/>
    <xf numFmtId="0" fontId="70" fillId="0" borderId="0" xfId="0" applyFont="1" applyAlignment="1">
      <alignment horizontal="center" vertical="center"/>
    </xf>
    <xf numFmtId="0" fontId="36" fillId="0" borderId="4" xfId="0" applyFont="1" applyBorder="1" applyAlignment="1">
      <alignment horizontal="center" vertical="center" wrapText="1"/>
    </xf>
    <xf numFmtId="0" fontId="15" fillId="0" borderId="12" xfId="0" applyFont="1" applyBorder="1" applyAlignment="1">
      <alignment vertical="center" wrapText="1"/>
    </xf>
    <xf numFmtId="0" fontId="36" fillId="0" borderId="6" xfId="0" applyFont="1" applyBorder="1" applyAlignment="1">
      <alignment horizontal="center" vertical="center" wrapText="1"/>
    </xf>
    <xf numFmtId="0" fontId="0" fillId="0" borderId="0" xfId="0" applyAlignment="1">
      <alignment horizontal="left" vertical="top"/>
    </xf>
    <xf numFmtId="0" fontId="125" fillId="0" borderId="0" xfId="0" applyFont="1" applyAlignment="1">
      <alignment horizontal="center" vertical="center" wrapText="1"/>
    </xf>
    <xf numFmtId="0" fontId="0" fillId="0" borderId="6" xfId="0" applyBorder="1" applyAlignment="1">
      <alignment vertical="center"/>
    </xf>
    <xf numFmtId="0" fontId="22" fillId="0" borderId="1" xfId="0" applyFont="1" applyBorder="1" applyAlignment="1">
      <alignment horizontal="center" vertical="top"/>
    </xf>
    <xf numFmtId="0" fontId="22" fillId="0" borderId="14" xfId="0" applyFont="1" applyBorder="1" applyAlignment="1">
      <alignment horizontal="center" vertical="center"/>
    </xf>
    <xf numFmtId="0" fontId="126" fillId="0" borderId="0" xfId="0" applyFont="1"/>
    <xf numFmtId="0" fontId="88" fillId="0" borderId="0" xfId="0" applyFont="1"/>
    <xf numFmtId="0" fontId="77" fillId="0" borderId="0" xfId="0" applyFont="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22" fillId="0" borderId="0" xfId="0" applyFont="1" applyAlignment="1">
      <alignment vertical="center"/>
    </xf>
    <xf numFmtId="0" fontId="22" fillId="0" borderId="4" xfId="0" applyFont="1" applyBorder="1" applyAlignment="1">
      <alignment vertical="center"/>
    </xf>
    <xf numFmtId="0" fontId="22" fillId="0" borderId="13" xfId="0" applyFont="1" applyBorder="1" applyAlignment="1">
      <alignment horizontal="center"/>
    </xf>
    <xf numFmtId="0" fontId="22" fillId="0" borderId="5" xfId="0" applyFont="1" applyBorder="1" applyAlignment="1">
      <alignment vertical="center"/>
    </xf>
    <xf numFmtId="0" fontId="22" fillId="0" borderId="6" xfId="0" applyFont="1" applyBorder="1" applyAlignment="1">
      <alignment vertical="center"/>
    </xf>
    <xf numFmtId="0" fontId="22" fillId="0" borderId="14" xfId="0" applyFont="1" applyBorder="1" applyAlignment="1">
      <alignment horizontal="center"/>
    </xf>
    <xf numFmtId="0" fontId="32" fillId="0" borderId="1" xfId="0" applyFont="1" applyBorder="1" applyAlignment="1">
      <alignment horizontal="center" vertical="center"/>
    </xf>
    <xf numFmtId="0" fontId="32" fillId="0" borderId="1" xfId="0" applyFont="1" applyBorder="1" applyAlignment="1">
      <alignment horizontal="left" vertical="center"/>
    </xf>
    <xf numFmtId="0" fontId="22" fillId="0" borderId="13" xfId="0" applyFont="1" applyBorder="1" applyAlignment="1">
      <alignment horizontal="left" wrapText="1"/>
    </xf>
    <xf numFmtId="0" fontId="22" fillId="0" borderId="9" xfId="0" applyFont="1" applyBorder="1" applyAlignment="1">
      <alignment horizontal="center"/>
    </xf>
    <xf numFmtId="0" fontId="22" fillId="0" borderId="13" xfId="0" applyFont="1" applyBorder="1" applyAlignment="1">
      <alignment horizontal="center" vertical="center"/>
    </xf>
    <xf numFmtId="0" fontId="22" fillId="0" borderId="7" xfId="0" applyFont="1" applyBorder="1" applyAlignment="1">
      <alignment horizontal="left" wrapText="1"/>
    </xf>
    <xf numFmtId="0" fontId="22" fillId="0" borderId="7" xfId="0" applyFont="1" applyBorder="1"/>
    <xf numFmtId="0" fontId="35" fillId="0" borderId="0" xfId="0" applyFont="1" applyAlignment="1">
      <alignment horizontal="left"/>
    </xf>
    <xf numFmtId="0" fontId="34" fillId="0" borderId="0" xfId="0" applyFont="1" applyAlignment="1">
      <alignment horizontal="left"/>
    </xf>
    <xf numFmtId="0" fontId="22" fillId="0" borderId="13" xfId="0" applyFont="1" applyBorder="1" applyAlignment="1">
      <alignment horizontal="center" vertical="center" wrapText="1"/>
    </xf>
    <xf numFmtId="9" fontId="22" fillId="0" borderId="13" xfId="18" applyFont="1" applyFill="1" applyBorder="1" applyAlignment="1">
      <alignment horizontal="center" vertical="center" wrapText="1"/>
    </xf>
    <xf numFmtId="0" fontId="32" fillId="0" borderId="1" xfId="0" applyFont="1" applyBorder="1" applyAlignment="1">
      <alignment horizontal="center"/>
    </xf>
    <xf numFmtId="0" fontId="22" fillId="0" borderId="4" xfId="0" applyFont="1" applyBorder="1"/>
    <xf numFmtId="0" fontId="22" fillId="0" borderId="5" xfId="0" applyFont="1" applyBorder="1"/>
    <xf numFmtId="0" fontId="22" fillId="0" borderId="6" xfId="0" applyFont="1" applyBorder="1"/>
    <xf numFmtId="0" fontId="19" fillId="0" borderId="0" xfId="0" applyFont="1" applyAlignment="1">
      <alignment horizontal="left"/>
    </xf>
    <xf numFmtId="0" fontId="36" fillId="0" borderId="0" xfId="0" applyFont="1" applyAlignment="1">
      <alignment vertical="center"/>
    </xf>
    <xf numFmtId="0" fontId="122" fillId="0" borderId="0" xfId="0" applyFont="1" applyAlignment="1">
      <alignment horizontal="left" vertical="top" wrapText="1"/>
    </xf>
    <xf numFmtId="0" fontId="19" fillId="6" borderId="1" xfId="0" applyFont="1" applyFill="1" applyBorder="1" applyAlignment="1">
      <alignment horizontal="center" vertical="center"/>
    </xf>
    <xf numFmtId="0" fontId="61" fillId="0" borderId="1" xfId="0" applyFont="1" applyBorder="1" applyAlignment="1">
      <alignment horizontal="center" vertical="center"/>
    </xf>
    <xf numFmtId="0" fontId="61" fillId="0" borderId="1" xfId="0" applyFont="1" applyBorder="1" applyAlignment="1">
      <alignment horizontal="justify" vertical="top" wrapText="1"/>
    </xf>
    <xf numFmtId="0" fontId="22" fillId="10" borderId="1" xfId="3" quotePrefix="1" applyFont="1" applyFill="1" applyBorder="1" applyAlignment="1">
      <alignment horizontal="center" vertical="center"/>
    </xf>
    <xf numFmtId="0" fontId="109" fillId="0" borderId="1" xfId="0" applyFont="1" applyBorder="1" applyAlignment="1">
      <alignment horizontal="center" vertical="center"/>
    </xf>
    <xf numFmtId="0" fontId="109" fillId="0" borderId="1" xfId="0" applyFont="1" applyBorder="1" applyAlignment="1">
      <alignment horizontal="justify" vertical="top" wrapText="1"/>
    </xf>
    <xf numFmtId="0" fontId="81" fillId="0" borderId="1" xfId="0" applyFont="1" applyBorder="1" applyAlignment="1">
      <alignment horizontal="center" vertical="center" wrapText="1"/>
    </xf>
    <xf numFmtId="0" fontId="81" fillId="0" borderId="7" xfId="0" applyFont="1" applyBorder="1" applyAlignment="1">
      <alignment horizontal="justify" vertical="center" wrapText="1"/>
    </xf>
    <xf numFmtId="0" fontId="109" fillId="0" borderId="7" xfId="0" applyFont="1" applyBorder="1" applyAlignment="1">
      <alignment horizontal="justify" vertical="center" wrapText="1"/>
    </xf>
    <xf numFmtId="0" fontId="81" fillId="0" borderId="13" xfId="0" applyFont="1" applyBorder="1" applyAlignment="1">
      <alignment horizontal="center" vertical="center" wrapText="1"/>
    </xf>
    <xf numFmtId="0" fontId="109" fillId="0" borderId="9" xfId="0" applyFont="1" applyBorder="1" applyAlignment="1">
      <alignment horizontal="justify" vertical="center" wrapText="1"/>
    </xf>
    <xf numFmtId="0" fontId="0" fillId="0" borderId="13" xfId="0" applyBorder="1"/>
    <xf numFmtId="0" fontId="81" fillId="0" borderId="15" xfId="0" applyFont="1" applyBorder="1" applyAlignment="1">
      <alignment horizontal="center" vertical="center" wrapText="1"/>
    </xf>
    <xf numFmtId="0" fontId="128" fillId="0" borderId="2" xfId="0" applyFont="1" applyBorder="1" applyAlignment="1">
      <alignment horizontal="justify" vertical="center" wrapText="1"/>
    </xf>
    <xf numFmtId="0" fontId="0" fillId="0" borderId="15" xfId="0" applyBorder="1"/>
    <xf numFmtId="0" fontId="128" fillId="0" borderId="15" xfId="0" applyFont="1" applyBorder="1" applyAlignment="1">
      <alignment horizontal="right" vertical="center" wrapText="1"/>
    </xf>
    <xf numFmtId="0" fontId="128" fillId="0" borderId="14" xfId="0" applyFont="1" applyBorder="1" applyAlignment="1">
      <alignment horizontal="right" vertical="center" wrapText="1"/>
    </xf>
    <xf numFmtId="0" fontId="128" fillId="0" borderId="12" xfId="0" applyFont="1" applyBorder="1" applyAlignment="1">
      <alignment horizontal="justify" vertical="center" wrapText="1"/>
    </xf>
    <xf numFmtId="0" fontId="0" fillId="0" borderId="14" xfId="0" applyBorder="1"/>
    <xf numFmtId="0" fontId="61" fillId="0" borderId="1" xfId="0" applyFont="1" applyBorder="1" applyAlignment="1">
      <alignment horizontal="justify" vertical="center" wrapText="1"/>
    </xf>
    <xf numFmtId="0" fontId="61" fillId="0" borderId="7" xfId="0" applyFont="1" applyBorder="1" applyAlignment="1">
      <alignment horizontal="justify" vertical="center" wrapText="1"/>
    </xf>
    <xf numFmtId="0" fontId="61" fillId="0" borderId="13" xfId="0" applyFont="1" applyBorder="1" applyAlignment="1">
      <alignment horizontal="justify" vertical="center" wrapText="1"/>
    </xf>
    <xf numFmtId="0" fontId="129" fillId="0" borderId="15" xfId="0" applyFont="1" applyBorder="1" applyAlignment="1">
      <alignment horizontal="justify" vertical="center" wrapText="1"/>
    </xf>
    <xf numFmtId="0" fontId="81" fillId="0" borderId="9" xfId="0" applyFont="1" applyBorder="1" applyAlignment="1">
      <alignment horizontal="justify" vertical="center" wrapText="1"/>
    </xf>
    <xf numFmtId="0" fontId="61" fillId="0" borderId="0" xfId="0" applyFont="1" applyAlignment="1">
      <alignment horizontal="center" vertical="center"/>
    </xf>
    <xf numFmtId="0" fontId="123" fillId="0" borderId="0" xfId="0" applyFont="1" applyAlignment="1">
      <alignment vertical="center" wrapText="1"/>
    </xf>
    <xf numFmtId="0" fontId="0" fillId="0" borderId="0" xfId="0" applyAlignment="1">
      <alignment horizontal="left"/>
    </xf>
    <xf numFmtId="0" fontId="0" fillId="0" borderId="0" xfId="0" applyAlignment="1">
      <alignment vertical="top" wrapText="1"/>
    </xf>
    <xf numFmtId="0" fontId="22" fillId="0" borderId="1" xfId="0" applyFont="1" applyBorder="1" applyAlignment="1">
      <alignment vertical="top"/>
    </xf>
    <xf numFmtId="0" fontId="15" fillId="0" borderId="1" xfId="2" applyBorder="1" applyAlignment="1">
      <alignment horizontal="center" vertical="center"/>
    </xf>
    <xf numFmtId="0" fontId="11" fillId="0" borderId="13" xfId="0" applyFont="1" applyBorder="1" applyAlignment="1">
      <alignment horizontal="center" vertical="center" wrapText="1"/>
    </xf>
    <xf numFmtId="0" fontId="15" fillId="0" borderId="13" xfId="2" applyBorder="1" applyAlignment="1">
      <alignment horizontal="center" vertical="center"/>
    </xf>
    <xf numFmtId="0" fontId="22" fillId="0" borderId="1" xfId="2" applyFont="1" applyBorder="1" applyAlignment="1">
      <alignment horizontal="center" vertical="center" wrapText="1"/>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97" fillId="26" borderId="0" xfId="13" applyFont="1" applyFill="1" applyBorder="1" applyAlignment="1" applyProtection="1">
      <alignment vertical="center" wrapText="1"/>
    </xf>
    <xf numFmtId="0" fontId="134" fillId="27" borderId="0" xfId="13" applyFont="1" applyFill="1" applyBorder="1" applyAlignment="1" applyProtection="1">
      <alignment vertical="center" wrapText="1"/>
    </xf>
    <xf numFmtId="0" fontId="98" fillId="28" borderId="0" xfId="13" applyFont="1" applyFill="1" applyBorder="1" applyAlignment="1" applyProtection="1">
      <alignment vertical="center" wrapText="1"/>
    </xf>
    <xf numFmtId="0" fontId="97" fillId="24" borderId="0" xfId="13" applyFont="1" applyFill="1" applyBorder="1" applyAlignment="1" applyProtection="1"/>
    <xf numFmtId="0" fontId="107" fillId="0" borderId="0" xfId="13" applyFont="1" applyFill="1" applyBorder="1" applyAlignment="1" applyProtection="1">
      <alignment vertical="center" wrapText="1"/>
    </xf>
    <xf numFmtId="49" fontId="135" fillId="0" borderId="28" xfId="13" applyNumberFormat="1" applyFont="1" applyFill="1" applyBorder="1" applyAlignment="1" applyProtection="1">
      <alignment vertical="center" wrapText="1"/>
    </xf>
    <xf numFmtId="49" fontId="135" fillId="0" borderId="0" xfId="13" applyNumberFormat="1" applyFont="1" applyFill="1" applyBorder="1" applyAlignment="1" applyProtection="1">
      <alignment vertical="center" wrapText="1"/>
    </xf>
    <xf numFmtId="0" fontId="107" fillId="0" borderId="0" xfId="13" applyFont="1" applyBorder="1" applyAlignment="1" applyProtection="1">
      <alignment wrapText="1"/>
    </xf>
    <xf numFmtId="0" fontId="136" fillId="0" borderId="0" xfId="13" applyFont="1" applyFill="1" applyBorder="1" applyAlignment="1" applyProtection="1">
      <alignment vertical="center" wrapText="1"/>
    </xf>
    <xf numFmtId="0" fontId="137" fillId="0" borderId="0" xfId="13" applyFont="1" applyFill="1" applyBorder="1" applyAlignment="1" applyProtection="1">
      <alignment vertical="center" wrapText="1"/>
    </xf>
    <xf numFmtId="0" fontId="9" fillId="0" borderId="0" xfId="12" applyFont="1" applyAlignment="1">
      <alignment wrapText="1"/>
    </xf>
    <xf numFmtId="0" fontId="139" fillId="0" borderId="0" xfId="13" applyFont="1" applyFill="1" applyBorder="1" applyAlignment="1" applyProtection="1">
      <alignment vertical="center" wrapText="1"/>
    </xf>
    <xf numFmtId="0" fontId="97" fillId="0" borderId="0" xfId="13" applyFont="1" applyFill="1" applyBorder="1" applyAlignment="1" applyProtection="1"/>
    <xf numFmtId="0" fontId="130" fillId="0" borderId="0" xfId="0" applyFont="1" applyAlignment="1">
      <alignment vertical="top"/>
    </xf>
    <xf numFmtId="0" fontId="9" fillId="23" borderId="24" xfId="12" applyFont="1" applyFill="1" applyBorder="1"/>
    <xf numFmtId="0" fontId="9" fillId="23" borderId="20" xfId="12" applyFont="1" applyFill="1" applyBorder="1"/>
    <xf numFmtId="0" fontId="130" fillId="0" borderId="21" xfId="12" applyFont="1" applyBorder="1" applyAlignment="1">
      <alignment horizontal="center" vertical="center" wrapText="1"/>
    </xf>
    <xf numFmtId="0" fontId="130" fillId="0" borderId="26" xfId="12" applyFont="1" applyBorder="1" applyAlignment="1">
      <alignment horizontal="center" vertical="center" wrapText="1"/>
    </xf>
    <xf numFmtId="0" fontId="137" fillId="0" borderId="21" xfId="12" applyFont="1" applyBorder="1" applyAlignment="1">
      <alignment horizontal="center" vertical="center" wrapText="1"/>
    </xf>
    <xf numFmtId="0" fontId="130" fillId="6" borderId="22" xfId="12" applyFont="1" applyFill="1" applyBorder="1" applyAlignment="1">
      <alignment horizontal="center" vertical="center" wrapText="1"/>
    </xf>
    <xf numFmtId="49" fontId="137" fillId="0" borderId="43" xfId="12" applyNumberFormat="1" applyFont="1" applyBorder="1" applyAlignment="1">
      <alignment horizontal="center" vertical="center" wrapText="1"/>
    </xf>
    <xf numFmtId="49" fontId="145" fillId="0" borderId="28" xfId="6" applyNumberFormat="1" applyFont="1" applyFill="1" applyBorder="1" applyAlignment="1" applyProtection="1">
      <alignment vertical="center" wrapText="1"/>
    </xf>
    <xf numFmtId="49" fontId="145" fillId="24" borderId="28" xfId="6" applyNumberFormat="1" applyFont="1" applyFill="1" applyBorder="1" applyAlignment="1" applyProtection="1">
      <alignment vertical="center" wrapText="1"/>
    </xf>
    <xf numFmtId="49" fontId="137" fillId="0" borderId="0" xfId="12" applyNumberFormat="1" applyFont="1" applyAlignment="1">
      <alignment horizontal="center" vertical="center" wrapText="1"/>
    </xf>
    <xf numFmtId="49" fontId="145" fillId="0" borderId="0" xfId="6" applyNumberFormat="1" applyFont="1" applyFill="1" applyBorder="1" applyAlignment="1" applyProtection="1">
      <alignment vertical="center" wrapText="1"/>
    </xf>
    <xf numFmtId="0" fontId="130" fillId="23" borderId="28" xfId="12" applyFont="1" applyFill="1" applyBorder="1" applyAlignment="1">
      <alignment horizontal="center" vertical="center" wrapText="1"/>
    </xf>
    <xf numFmtId="0" fontId="147" fillId="23" borderId="0" xfId="13" applyFont="1" applyFill="1" applyBorder="1" applyAlignment="1" applyProtection="1">
      <alignment horizontal="center" vertical="center" wrapText="1"/>
    </xf>
    <xf numFmtId="0" fontId="130" fillId="23" borderId="0" xfId="12" applyFont="1" applyFill="1" applyAlignment="1">
      <alignment horizontal="center" vertical="center" wrapText="1"/>
    </xf>
    <xf numFmtId="0" fontId="137" fillId="23" borderId="43" xfId="12" applyFont="1" applyFill="1" applyBorder="1" applyAlignment="1">
      <alignment horizontal="center" vertical="center" wrapText="1"/>
    </xf>
    <xf numFmtId="0" fontId="130" fillId="23" borderId="16" xfId="12" applyFont="1" applyFill="1" applyBorder="1" applyAlignment="1">
      <alignment horizontal="center" vertical="center" wrapText="1"/>
    </xf>
    <xf numFmtId="49" fontId="135" fillId="24" borderId="28" xfId="13" applyNumberFormat="1" applyFont="1" applyFill="1" applyBorder="1" applyAlignment="1" applyProtection="1">
      <alignment vertical="center" wrapText="1"/>
    </xf>
    <xf numFmtId="0" fontId="137" fillId="0" borderId="43" xfId="12" applyFont="1" applyBorder="1" applyAlignment="1">
      <alignment horizontal="center" vertical="center" wrapText="1"/>
    </xf>
    <xf numFmtId="0" fontId="137" fillId="24" borderId="43" xfId="12" applyFont="1" applyFill="1" applyBorder="1" applyAlignment="1">
      <alignment horizontal="center" vertical="center" wrapText="1"/>
    </xf>
    <xf numFmtId="0" fontId="147" fillId="23" borderId="1" xfId="13" applyFont="1" applyFill="1" applyBorder="1" applyAlignment="1" applyProtection="1">
      <alignment horizontal="center" vertical="center" wrapText="1"/>
    </xf>
    <xf numFmtId="0" fontId="107" fillId="0" borderId="0" xfId="13" applyFont="1" applyFill="1" applyBorder="1" applyAlignment="1" applyProtection="1">
      <alignment wrapText="1"/>
    </xf>
    <xf numFmtId="49" fontId="141" fillId="22" borderId="20" xfId="12" applyNumberFormat="1" applyFont="1" applyFill="1" applyBorder="1" applyAlignment="1">
      <alignment horizontal="left" vertical="center"/>
    </xf>
    <xf numFmtId="49" fontId="141" fillId="22" borderId="38" xfId="12" applyNumberFormat="1" applyFont="1" applyFill="1" applyBorder="1" applyAlignment="1">
      <alignment horizontal="left" vertical="center"/>
    </xf>
    <xf numFmtId="0" fontId="137" fillId="0" borderId="0" xfId="12" applyFont="1" applyAlignment="1">
      <alignment horizontal="center" vertical="center" wrapText="1"/>
    </xf>
    <xf numFmtId="0" fontId="138" fillId="0" borderId="0" xfId="13" applyFont="1" applyFill="1" applyBorder="1" applyAlignment="1" applyProtection="1">
      <alignment wrapText="1"/>
    </xf>
    <xf numFmtId="0" fontId="138" fillId="0" borderId="0" xfId="12" applyFont="1" applyAlignment="1">
      <alignment horizontal="center" vertical="center"/>
    </xf>
    <xf numFmtId="0" fontId="107" fillId="0" borderId="0" xfId="13" applyFont="1" applyBorder="1" applyAlignment="1" applyProtection="1"/>
    <xf numFmtId="0" fontId="9" fillId="0" borderId="0" xfId="12" applyFont="1"/>
    <xf numFmtId="0" fontId="29" fillId="0" borderId="0" xfId="6" applyFill="1" applyBorder="1" applyAlignment="1" applyProtection="1">
      <alignment vertical="center" wrapText="1"/>
    </xf>
    <xf numFmtId="0" fontId="146" fillId="0" borderId="0" xfId="3" applyFont="1" applyAlignment="1">
      <alignment vertical="center" wrapText="1"/>
    </xf>
    <xf numFmtId="0" fontId="107" fillId="0" borderId="0" xfId="13" applyFont="1" applyFill="1" applyBorder="1" applyAlignment="1" applyProtection="1">
      <alignment horizontal="left" vertical="center" wrapText="1"/>
    </xf>
    <xf numFmtId="0" fontId="18" fillId="0" borderId="0" xfId="0" applyFont="1" applyAlignment="1">
      <alignment wrapText="1"/>
    </xf>
    <xf numFmtId="0" fontId="148" fillId="0" borderId="0" xfId="0" applyFont="1" applyAlignment="1">
      <alignment vertical="center"/>
    </xf>
    <xf numFmtId="0" fontId="142" fillId="0" borderId="0" xfId="0" applyFont="1" applyAlignment="1">
      <alignment vertical="center"/>
    </xf>
    <xf numFmtId="0" fontId="130" fillId="10" borderId="1" xfId="0" applyFont="1" applyFill="1" applyBorder="1" applyAlignment="1">
      <alignment horizontal="left" vertical="center" wrapText="1"/>
    </xf>
    <xf numFmtId="0" fontId="130" fillId="0" borderId="1" xfId="0" applyFont="1" applyBorder="1" applyAlignment="1">
      <alignment horizontal="center" vertical="center"/>
    </xf>
    <xf numFmtId="0" fontId="130" fillId="0" borderId="13" xfId="0" applyFont="1" applyBorder="1" applyAlignment="1">
      <alignment horizontal="center" vertical="center"/>
    </xf>
    <xf numFmtId="0" fontId="150" fillId="0" borderId="1" xfId="0" applyFont="1" applyBorder="1" applyAlignment="1">
      <alignment vertical="center" wrapText="1"/>
    </xf>
    <xf numFmtId="0" fontId="150" fillId="0" borderId="1" xfId="0" applyFont="1" applyBorder="1" applyAlignment="1">
      <alignment horizontal="center" vertical="center" wrapText="1"/>
    </xf>
    <xf numFmtId="0" fontId="151" fillId="0" borderId="1" xfId="0" applyFont="1" applyBorder="1" applyAlignment="1">
      <alignment horizontal="justify" vertical="center" wrapText="1"/>
    </xf>
    <xf numFmtId="0" fontId="150" fillId="2" borderId="1" xfId="0" applyFont="1" applyFill="1" applyBorder="1" applyAlignment="1">
      <alignment vertical="center"/>
    </xf>
    <xf numFmtId="0" fontId="150" fillId="0" borderId="1" xfId="0" applyFont="1" applyBorder="1" applyAlignment="1">
      <alignment horizontal="left" vertical="center" wrapText="1" indent="3"/>
    </xf>
    <xf numFmtId="0" fontId="150" fillId="0" borderId="1" xfId="0" applyFont="1" applyBorder="1" applyAlignment="1">
      <alignment vertical="center"/>
    </xf>
    <xf numFmtId="0" fontId="151" fillId="0" borderId="1" xfId="0" applyFont="1" applyBorder="1" applyAlignment="1">
      <alignment vertical="center" wrapText="1"/>
    </xf>
    <xf numFmtId="0" fontId="150" fillId="0" borderId="1" xfId="0" applyFont="1" applyBorder="1" applyAlignment="1">
      <alignment horizontal="left" vertical="center" wrapText="1" indent="2"/>
    </xf>
    <xf numFmtId="0" fontId="130" fillId="10" borderId="1" xfId="0" applyFont="1" applyFill="1" applyBorder="1" applyAlignment="1">
      <alignment horizontal="center" vertical="center" wrapText="1"/>
    </xf>
    <xf numFmtId="0" fontId="130" fillId="10" borderId="1" xfId="0" applyFont="1" applyFill="1" applyBorder="1" applyAlignment="1">
      <alignment vertical="center" wrapText="1"/>
    </xf>
    <xf numFmtId="0" fontId="8" fillId="10" borderId="1" xfId="0" applyFont="1" applyFill="1" applyBorder="1" applyAlignment="1">
      <alignment vertical="center" wrapText="1"/>
    </xf>
    <xf numFmtId="0" fontId="8" fillId="10" borderId="1" xfId="0" applyFont="1" applyFill="1" applyBorder="1" applyAlignment="1">
      <alignment horizontal="center" vertical="center" wrapText="1"/>
    </xf>
    <xf numFmtId="0" fontId="8" fillId="21" borderId="1" xfId="0" applyFont="1" applyFill="1" applyBorder="1" applyAlignment="1">
      <alignment vertical="center" wrapText="1"/>
    </xf>
    <xf numFmtId="0" fontId="8" fillId="10" borderId="1" xfId="0" applyFont="1" applyFill="1" applyBorder="1" applyAlignment="1">
      <alignment horizontal="justify" vertical="center" wrapText="1"/>
    </xf>
    <xf numFmtId="0" fontId="149" fillId="0" borderId="0" xfId="0" applyFont="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152" fillId="0" borderId="1" xfId="0" applyFont="1" applyBorder="1" applyAlignment="1">
      <alignment vertical="center" wrapText="1"/>
    </xf>
    <xf numFmtId="0" fontId="8" fillId="8" borderId="1" xfId="0" applyFont="1" applyFill="1" applyBorder="1" applyAlignment="1">
      <alignment vertical="center" wrapText="1"/>
    </xf>
    <xf numFmtId="0" fontId="130" fillId="0" borderId="1" xfId="0" applyFont="1" applyBorder="1" applyAlignment="1">
      <alignment vertical="center" wrapText="1"/>
    </xf>
    <xf numFmtId="0" fontId="152" fillId="0" borderId="1" xfId="0" applyFont="1" applyBorder="1" applyAlignment="1">
      <alignment horizontal="right" vertical="center" wrapText="1"/>
    </xf>
    <xf numFmtId="0" fontId="149" fillId="0" borderId="0" xfId="0" applyFont="1"/>
    <xf numFmtId="0" fontId="153" fillId="0" borderId="0" xfId="0" applyFont="1" applyAlignment="1">
      <alignment horizontal="left"/>
    </xf>
    <xf numFmtId="0" fontId="8" fillId="0" borderId="1" xfId="0" applyFont="1" applyBorder="1" applyAlignment="1">
      <alignment horizontal="center"/>
    </xf>
    <xf numFmtId="0" fontId="154" fillId="0" borderId="1" xfId="14" applyFont="1" applyBorder="1" applyAlignment="1">
      <alignment wrapText="1"/>
    </xf>
    <xf numFmtId="49" fontId="155" fillId="6" borderId="55" xfId="14" applyNumberFormat="1" applyFont="1" applyFill="1" applyBorder="1" applyAlignment="1">
      <alignment horizontal="center" vertical="center" wrapText="1"/>
    </xf>
    <xf numFmtId="49" fontId="137" fillId="6" borderId="56" xfId="14" applyNumberFormat="1" applyFont="1" applyFill="1" applyBorder="1" applyAlignment="1">
      <alignment horizontal="center" vertical="center" wrapText="1"/>
    </xf>
    <xf numFmtId="49" fontId="137" fillId="6" borderId="1" xfId="14" applyNumberFormat="1" applyFont="1" applyFill="1" applyBorder="1" applyAlignment="1">
      <alignment horizontal="center" vertical="center" wrapText="1"/>
    </xf>
    <xf numFmtId="49" fontId="137" fillId="6" borderId="57" xfId="14" applyNumberFormat="1" applyFont="1" applyFill="1" applyBorder="1" applyAlignment="1">
      <alignment horizontal="center" vertical="center" wrapText="1"/>
    </xf>
    <xf numFmtId="49" fontId="137" fillId="6" borderId="58" xfId="14" applyNumberFormat="1" applyFont="1" applyFill="1" applyBorder="1" applyAlignment="1">
      <alignment horizontal="center" vertical="center" wrapText="1"/>
    </xf>
    <xf numFmtId="0" fontId="159" fillId="0" borderId="0" xfId="0" applyFont="1"/>
    <xf numFmtId="0" fontId="160" fillId="0" borderId="0" xfId="0" applyFont="1" applyAlignment="1">
      <alignment vertical="center"/>
    </xf>
    <xf numFmtId="49" fontId="130" fillId="0" borderId="21" xfId="0" applyNumberFormat="1" applyFont="1" applyBorder="1" applyAlignment="1">
      <alignment horizontal="center" vertical="center" wrapText="1"/>
    </xf>
    <xf numFmtId="0" fontId="130" fillId="0" borderId="22" xfId="0" applyFont="1" applyBorder="1" applyAlignment="1">
      <alignment vertical="center" wrapText="1"/>
    </xf>
    <xf numFmtId="49" fontId="7" fillId="0" borderId="32" xfId="0" applyNumberFormat="1" applyFont="1" applyBorder="1" applyAlignment="1">
      <alignment horizontal="center" vertical="center" wrapText="1"/>
    </xf>
    <xf numFmtId="0" fontId="7" fillId="0" borderId="33" xfId="0" applyFont="1" applyBorder="1" applyAlignment="1">
      <alignment vertical="center" wrapText="1"/>
    </xf>
    <xf numFmtId="0" fontId="7" fillId="0" borderId="33" xfId="0" applyFont="1" applyBorder="1" applyAlignment="1">
      <alignment horizontal="left" vertical="center" wrapText="1" indent="1"/>
    </xf>
    <xf numFmtId="49" fontId="107" fillId="0" borderId="32" xfId="0" applyNumberFormat="1" applyFont="1" applyBorder="1" applyAlignment="1">
      <alignment horizontal="center" vertical="center" wrapText="1"/>
    </xf>
    <xf numFmtId="0" fontId="107" fillId="0" borderId="33" xfId="0" applyFont="1" applyBorder="1" applyAlignment="1">
      <alignment horizontal="left" vertical="center" wrapText="1" indent="1"/>
    </xf>
    <xf numFmtId="49" fontId="130" fillId="0" borderId="32" xfId="0" applyNumberFormat="1" applyFont="1" applyBorder="1" applyAlignment="1">
      <alignment horizontal="center" vertical="center" wrapText="1"/>
    </xf>
    <xf numFmtId="0" fontId="130" fillId="0" borderId="33" xfId="0" applyFont="1" applyBorder="1" applyAlignment="1">
      <alignment vertical="center" wrapText="1"/>
    </xf>
    <xf numFmtId="0" fontId="7" fillId="0" borderId="21"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156" fillId="0" borderId="22" xfId="0" applyFont="1" applyBorder="1" applyAlignment="1">
      <alignment horizontal="center" vertical="center" wrapText="1"/>
    </xf>
    <xf numFmtId="0" fontId="142" fillId="0" borderId="21" xfId="0" applyFont="1" applyBorder="1" applyAlignment="1">
      <alignment horizontal="center" vertical="center" wrapText="1"/>
    </xf>
    <xf numFmtId="0" fontId="142" fillId="0" borderId="22" xfId="0" applyFont="1" applyBorder="1" applyAlignment="1">
      <alignment horizontal="center" vertical="center" wrapText="1"/>
    </xf>
    <xf numFmtId="0" fontId="142" fillId="10" borderId="43" xfId="0" applyFont="1" applyFill="1" applyBorder="1" applyAlignment="1">
      <alignment horizontal="center" vertical="center" wrapText="1"/>
    </xf>
    <xf numFmtId="0" fontId="142" fillId="10" borderId="33" xfId="0" applyFont="1" applyFill="1" applyBorder="1" applyAlignment="1">
      <alignment horizontal="center" vertical="center" wrapText="1"/>
    </xf>
    <xf numFmtId="0" fontId="162" fillId="0" borderId="21" xfId="0" applyFont="1" applyBorder="1" applyAlignment="1">
      <alignment horizontal="center" vertical="center" wrapText="1"/>
    </xf>
    <xf numFmtId="0" fontId="162" fillId="0" borderId="22" xfId="0" applyFont="1" applyBorder="1" applyAlignment="1">
      <alignment horizontal="center" vertical="center" wrapText="1"/>
    </xf>
    <xf numFmtId="0" fontId="142" fillId="10" borderId="35" xfId="0" applyFont="1" applyFill="1" applyBorder="1" applyAlignment="1">
      <alignment horizontal="center" vertical="center" wrapText="1"/>
    </xf>
    <xf numFmtId="49" fontId="142" fillId="0" borderId="21" xfId="0" applyNumberFormat="1" applyFont="1" applyBorder="1" applyAlignment="1">
      <alignment horizontal="center" vertical="center" wrapText="1"/>
    </xf>
    <xf numFmtId="0" fontId="142" fillId="0" borderId="22" xfId="0" applyFont="1" applyBorder="1" applyAlignment="1">
      <alignment vertical="center" wrapText="1"/>
    </xf>
    <xf numFmtId="49" fontId="163" fillId="8" borderId="32" xfId="0" applyNumberFormat="1" applyFont="1" applyFill="1" applyBorder="1" applyAlignment="1">
      <alignment horizontal="center" vertical="center" wrapText="1"/>
    </xf>
    <xf numFmtId="0" fontId="163" fillId="8" borderId="33" xfId="0" applyFont="1" applyFill="1" applyBorder="1" applyAlignment="1">
      <alignment horizontal="left" vertical="center" wrapText="1" indent="1"/>
    </xf>
    <xf numFmtId="49" fontId="142" fillId="0" borderId="32" xfId="0" applyNumberFormat="1" applyFont="1" applyBorder="1" applyAlignment="1">
      <alignment horizontal="center" vertical="center" wrapText="1"/>
    </xf>
    <xf numFmtId="0" fontId="142" fillId="0" borderId="33" xfId="0" applyFont="1" applyBorder="1" applyAlignment="1">
      <alignment vertical="center" wrapText="1"/>
    </xf>
    <xf numFmtId="49" fontId="164" fillId="0" borderId="32" xfId="0" applyNumberFormat="1" applyFont="1" applyBorder="1" applyAlignment="1">
      <alignment horizontal="center" vertical="center" wrapText="1"/>
    </xf>
    <xf numFmtId="0" fontId="164" fillId="0" borderId="33" xfId="0" applyFont="1" applyBorder="1" applyAlignment="1">
      <alignment vertical="center" wrapText="1"/>
    </xf>
    <xf numFmtId="0" fontId="7" fillId="0" borderId="33" xfId="0" applyFont="1" applyBorder="1" applyAlignment="1">
      <alignment vertical="center"/>
    </xf>
    <xf numFmtId="0" fontId="142" fillId="0" borderId="33" xfId="0" applyFont="1" applyBorder="1" applyAlignment="1">
      <alignment vertical="center"/>
    </xf>
    <xf numFmtId="0" fontId="156" fillId="0" borderId="22" xfId="0" applyFont="1" applyBorder="1" applyAlignment="1">
      <alignment vertical="center" wrapText="1"/>
    </xf>
    <xf numFmtId="0" fontId="156" fillId="0" borderId="33" xfId="0" applyFont="1" applyBorder="1" applyAlignment="1">
      <alignment vertical="center" wrapText="1"/>
    </xf>
    <xf numFmtId="49" fontId="7" fillId="0" borderId="21" xfId="0" applyNumberFormat="1" applyFont="1" applyBorder="1" applyAlignment="1">
      <alignment horizontal="center" vertical="center" wrapText="1"/>
    </xf>
    <xf numFmtId="0" fontId="7" fillId="0" borderId="22" xfId="0" applyFont="1" applyBorder="1" applyAlignment="1">
      <alignment vertical="center" wrapText="1"/>
    </xf>
    <xf numFmtId="0" fontId="142" fillId="0" borderId="32" xfId="0" applyFont="1" applyBorder="1" applyAlignment="1">
      <alignment horizontal="center" vertical="center" wrapText="1"/>
    </xf>
    <xf numFmtId="0" fontId="162" fillId="0" borderId="33" xfId="0" applyFont="1" applyBorder="1" applyAlignment="1">
      <alignment vertical="center" wrapText="1"/>
    </xf>
    <xf numFmtId="0" fontId="142" fillId="0" borderId="28" xfId="0" applyFont="1" applyBorder="1" applyAlignment="1">
      <alignment horizontal="center" vertical="center" wrapText="1"/>
    </xf>
    <xf numFmtId="0" fontId="167" fillId="0" borderId="33" xfId="0" applyFont="1" applyBorder="1" applyAlignment="1">
      <alignment vertical="center" wrapText="1"/>
    </xf>
    <xf numFmtId="49" fontId="144" fillId="0" borderId="21" xfId="0" applyNumberFormat="1" applyFont="1" applyBorder="1" applyAlignment="1">
      <alignment horizontal="center" vertical="center" wrapText="1"/>
    </xf>
    <xf numFmtId="0" fontId="164" fillId="0" borderId="22" xfId="0" applyFont="1" applyBorder="1" applyAlignment="1">
      <alignment vertical="center" wrapText="1"/>
    </xf>
    <xf numFmtId="0" fontId="164" fillId="19" borderId="22" xfId="0" applyFont="1" applyFill="1" applyBorder="1" applyAlignment="1">
      <alignment horizontal="center" vertical="center" wrapText="1"/>
    </xf>
    <xf numFmtId="0" fontId="163" fillId="0" borderId="33" xfId="0" applyFont="1" applyBorder="1" applyAlignment="1">
      <alignment vertical="center" wrapText="1"/>
    </xf>
    <xf numFmtId="0" fontId="142" fillId="19" borderId="33" xfId="0" applyFont="1" applyFill="1" applyBorder="1" applyAlignment="1">
      <alignment vertical="center" wrapText="1"/>
    </xf>
    <xf numFmtId="0" fontId="164" fillId="19" borderId="33" xfId="0" applyFont="1" applyFill="1" applyBorder="1" applyAlignment="1">
      <alignment horizontal="center" vertical="center" wrapText="1"/>
    </xf>
    <xf numFmtId="49" fontId="144" fillId="0" borderId="32" xfId="0" applyNumberFormat="1" applyFont="1" applyBorder="1" applyAlignment="1">
      <alignment horizontal="center" vertical="center" wrapText="1"/>
    </xf>
    <xf numFmtId="0" fontId="161" fillId="0" borderId="33" xfId="0" applyFont="1" applyBorder="1" applyAlignment="1">
      <alignment vertical="center" wrapText="1"/>
    </xf>
    <xf numFmtId="0" fontId="161" fillId="0" borderId="33" xfId="0" applyFont="1" applyBorder="1" applyAlignment="1">
      <alignment vertical="center"/>
    </xf>
    <xf numFmtId="0" fontId="162" fillId="0" borderId="33" xfId="0" applyFont="1" applyBorder="1" applyAlignment="1">
      <alignment vertical="center"/>
    </xf>
    <xf numFmtId="0" fontId="156" fillId="0" borderId="33" xfId="0" applyFont="1" applyBorder="1" applyAlignment="1">
      <alignment horizontal="center" vertical="center" wrapText="1"/>
    </xf>
    <xf numFmtId="0" fontId="156" fillId="0" borderId="33" xfId="0" applyFont="1" applyBorder="1" applyAlignment="1">
      <alignment horizontal="center" vertical="center"/>
    </xf>
    <xf numFmtId="0" fontId="142" fillId="0" borderId="33" xfId="0" applyFont="1" applyBorder="1" applyAlignment="1">
      <alignment horizontal="center" vertical="center" wrapText="1"/>
    </xf>
    <xf numFmtId="0" fontId="142" fillId="9" borderId="33" xfId="0" applyFont="1" applyFill="1" applyBorder="1" applyAlignment="1">
      <alignment vertical="center" wrapText="1"/>
    </xf>
    <xf numFmtId="0" fontId="142" fillId="0" borderId="33" xfId="0" applyFont="1" applyBorder="1" applyAlignment="1">
      <alignment horizontal="center" vertical="center"/>
    </xf>
    <xf numFmtId="0" fontId="170" fillId="0" borderId="33" xfId="0" applyFont="1" applyBorder="1" applyAlignment="1">
      <alignment vertical="center"/>
    </xf>
    <xf numFmtId="0" fontId="170" fillId="20" borderId="33" xfId="0" applyFont="1" applyFill="1" applyBorder="1" applyAlignment="1">
      <alignment vertical="center" wrapText="1"/>
    </xf>
    <xf numFmtId="49" fontId="172" fillId="0" borderId="21" xfId="0" applyNumberFormat="1" applyFont="1" applyBorder="1" applyAlignment="1">
      <alignment horizontal="center" vertical="center" wrapText="1"/>
    </xf>
    <xf numFmtId="0" fontId="172" fillId="0" borderId="22" xfId="0" applyFont="1" applyBorder="1" applyAlignment="1">
      <alignment vertical="center" wrapText="1"/>
    </xf>
    <xf numFmtId="49" fontId="171" fillId="0" borderId="32" xfId="0" applyNumberFormat="1" applyFont="1" applyBorder="1" applyAlignment="1">
      <alignment horizontal="center" vertical="center" wrapText="1"/>
    </xf>
    <xf numFmtId="0" fontId="171" fillId="0" borderId="33" xfId="0" applyFont="1" applyBorder="1" applyAlignment="1">
      <alignment vertical="center" wrapText="1"/>
    </xf>
    <xf numFmtId="0" fontId="171" fillId="0" borderId="33" xfId="0" applyFont="1" applyBorder="1" applyAlignment="1">
      <alignment horizontal="left" vertical="center" wrapText="1" indent="1"/>
    </xf>
    <xf numFmtId="49" fontId="172" fillId="0" borderId="32" xfId="0" applyNumberFormat="1" applyFont="1" applyBorder="1" applyAlignment="1">
      <alignment horizontal="center" vertical="center" wrapText="1"/>
    </xf>
    <xf numFmtId="0" fontId="172" fillId="0" borderId="33" xfId="0" applyFont="1" applyBorder="1" applyAlignment="1">
      <alignment vertical="center" wrapText="1"/>
    </xf>
    <xf numFmtId="0" fontId="171" fillId="0" borderId="21" xfId="0" applyFont="1" applyBorder="1" applyAlignment="1">
      <alignment horizontal="center" vertical="center" wrapText="1"/>
    </xf>
    <xf numFmtId="0" fontId="171" fillId="0" borderId="32" xfId="0" applyFont="1" applyBorder="1" applyAlignment="1">
      <alignment horizontal="center" vertical="center" wrapText="1"/>
    </xf>
    <xf numFmtId="0" fontId="161" fillId="0" borderId="21" xfId="0" applyFont="1" applyBorder="1" applyAlignment="1">
      <alignment horizontal="center" vertical="center"/>
    </xf>
    <xf numFmtId="0" fontId="161" fillId="0" borderId="22" xfId="0" applyFont="1" applyBorder="1" applyAlignment="1">
      <alignment horizontal="center" vertical="center"/>
    </xf>
    <xf numFmtId="0" fontId="156" fillId="0" borderId="28" xfId="0" applyFont="1" applyBorder="1" applyAlignment="1">
      <alignment vertical="center"/>
    </xf>
    <xf numFmtId="0" fontId="156" fillId="0" borderId="0" xfId="0" applyFont="1" applyAlignment="1">
      <alignment vertical="center" wrapText="1"/>
    </xf>
    <xf numFmtId="0" fontId="156" fillId="0" borderId="16" xfId="0" applyFont="1" applyBorder="1" applyAlignment="1">
      <alignment vertical="center" wrapText="1"/>
    </xf>
    <xf numFmtId="0" fontId="156" fillId="10" borderId="28" xfId="0" applyFont="1" applyFill="1" applyBorder="1" applyAlignment="1">
      <alignment vertical="center" wrapText="1"/>
    </xf>
    <xf numFmtId="0" fontId="156" fillId="0" borderId="24" xfId="0" applyFont="1" applyBorder="1" applyAlignment="1">
      <alignment vertical="center"/>
    </xf>
    <xf numFmtId="0" fontId="156" fillId="0" borderId="38" xfId="0" applyFont="1" applyBorder="1" applyAlignment="1">
      <alignment vertical="center"/>
    </xf>
    <xf numFmtId="0" fontId="156" fillId="0" borderId="26" xfId="0" applyFont="1" applyBorder="1" applyAlignment="1">
      <alignment vertical="center" wrapText="1"/>
    </xf>
    <xf numFmtId="0" fontId="156" fillId="10" borderId="0" xfId="0" applyFont="1" applyFill="1" applyAlignment="1">
      <alignment vertical="top" wrapText="1"/>
    </xf>
    <xf numFmtId="0" fontId="146" fillId="0" borderId="29" xfId="0" applyFont="1" applyBorder="1" applyAlignment="1">
      <alignment horizontal="center" vertical="center" wrapText="1"/>
    </xf>
    <xf numFmtId="0" fontId="156" fillId="10" borderId="0" xfId="0" applyFont="1" applyFill="1" applyAlignment="1">
      <alignment vertical="center" wrapText="1"/>
    </xf>
    <xf numFmtId="0" fontId="156" fillId="10" borderId="16" xfId="0" applyFont="1" applyFill="1" applyBorder="1" applyAlignment="1">
      <alignment vertical="center" wrapText="1"/>
    </xf>
    <xf numFmtId="0" fontId="156" fillId="0" borderId="25" xfId="0" applyFont="1" applyBorder="1" applyAlignment="1">
      <alignment horizontal="center" vertical="center" wrapText="1"/>
    </xf>
    <xf numFmtId="49" fontId="161" fillId="0" borderId="21" xfId="0" applyNumberFormat="1" applyFont="1" applyBorder="1" applyAlignment="1">
      <alignment horizontal="center" vertical="center" wrapText="1"/>
    </xf>
    <xf numFmtId="0" fontId="161" fillId="0" borderId="22" xfId="0" applyFont="1" applyBorder="1" applyAlignment="1">
      <alignment vertical="center" wrapText="1"/>
    </xf>
    <xf numFmtId="49" fontId="174" fillId="0" borderId="32" xfId="0" applyNumberFormat="1" applyFont="1" applyBorder="1" applyAlignment="1">
      <alignment horizontal="center" vertical="center" wrapText="1"/>
    </xf>
    <xf numFmtId="0" fontId="174" fillId="0" borderId="33" xfId="0" applyFont="1" applyBorder="1" applyAlignment="1">
      <alignment horizontal="left" vertical="center" wrapText="1" indent="1"/>
    </xf>
    <xf numFmtId="0" fontId="174" fillId="0" borderId="33" xfId="0" applyFont="1" applyBorder="1" applyAlignment="1">
      <alignment horizontal="left" vertical="center" wrapText="1" indent="5"/>
    </xf>
    <xf numFmtId="0" fontId="174" fillId="0" borderId="33" xfId="0" applyFont="1" applyBorder="1" applyAlignment="1">
      <alignment horizontal="left" vertical="center" wrapText="1" indent="10"/>
    </xf>
    <xf numFmtId="49" fontId="161" fillId="0" borderId="32" xfId="0" applyNumberFormat="1" applyFont="1" applyBorder="1" applyAlignment="1">
      <alignment horizontal="center" vertical="center" wrapText="1"/>
    </xf>
    <xf numFmtId="0" fontId="156" fillId="14" borderId="33" xfId="0" applyFont="1" applyFill="1" applyBorder="1" applyAlignment="1">
      <alignment vertical="center" wrapText="1"/>
    </xf>
    <xf numFmtId="0" fontId="161" fillId="14" borderId="33" xfId="0" applyFont="1" applyFill="1" applyBorder="1" applyAlignment="1">
      <alignment vertical="center"/>
    </xf>
    <xf numFmtId="0" fontId="161" fillId="0" borderId="33" xfId="0" applyFont="1" applyBorder="1" applyAlignment="1">
      <alignment horizontal="center" vertical="center" wrapText="1"/>
    </xf>
    <xf numFmtId="0" fontId="156" fillId="10" borderId="35" xfId="0" applyFont="1" applyFill="1" applyBorder="1" applyAlignment="1">
      <alignment vertical="center"/>
    </xf>
    <xf numFmtId="0" fontId="156" fillId="0" borderId="16" xfId="0" applyFont="1" applyBorder="1" applyAlignment="1">
      <alignment horizontal="center" vertical="center" wrapText="1"/>
    </xf>
    <xf numFmtId="0" fontId="156" fillId="20" borderId="22" xfId="0" applyFont="1" applyFill="1" applyBorder="1" applyAlignment="1">
      <alignment vertical="center" wrapText="1"/>
    </xf>
    <xf numFmtId="0" fontId="156" fillId="20" borderId="33" xfId="0" applyFont="1" applyFill="1" applyBorder="1" applyAlignment="1">
      <alignment vertical="center" wrapText="1"/>
    </xf>
    <xf numFmtId="0" fontId="168" fillId="8" borderId="33" xfId="0" applyFont="1" applyFill="1" applyBorder="1" applyAlignment="1">
      <alignment horizontal="left" vertical="center" wrapText="1" indent="2"/>
    </xf>
    <xf numFmtId="49" fontId="175" fillId="0" borderId="32" xfId="0" applyNumberFormat="1" applyFont="1" applyBorder="1" applyAlignment="1">
      <alignment horizontal="center" vertical="center" wrapText="1"/>
    </xf>
    <xf numFmtId="0" fontId="151" fillId="10" borderId="13" xfId="0" applyFont="1" applyFill="1" applyBorder="1" applyAlignment="1">
      <alignment horizontal="center" vertical="center" wrapText="1"/>
    </xf>
    <xf numFmtId="0" fontId="151" fillId="10" borderId="9" xfId="0" applyFont="1" applyFill="1" applyBorder="1" applyAlignment="1">
      <alignment horizontal="center" vertical="center" wrapText="1"/>
    </xf>
    <xf numFmtId="0" fontId="151" fillId="10" borderId="3" xfId="0" applyFont="1" applyFill="1" applyBorder="1" applyAlignment="1">
      <alignment vertical="center" wrapText="1"/>
    </xf>
    <xf numFmtId="0" fontId="151" fillId="10" borderId="8" xfId="0" applyFont="1" applyFill="1" applyBorder="1" applyAlignment="1">
      <alignment vertical="center" wrapText="1"/>
    </xf>
    <xf numFmtId="0" fontId="151" fillId="10" borderId="15" xfId="0" applyFont="1" applyFill="1" applyBorder="1" applyAlignment="1">
      <alignment horizontal="center" vertical="center" wrapText="1"/>
    </xf>
    <xf numFmtId="0" fontId="151" fillId="10" borderId="2" xfId="0" applyFont="1" applyFill="1" applyBorder="1" applyAlignment="1">
      <alignment horizontal="center" vertical="center" wrapText="1"/>
    </xf>
    <xf numFmtId="0" fontId="151" fillId="10" borderId="8" xfId="0" applyFont="1" applyFill="1" applyBorder="1" applyAlignment="1">
      <alignment horizontal="center" vertical="center" wrapText="1"/>
    </xf>
    <xf numFmtId="0" fontId="151" fillId="10" borderId="14" xfId="0" applyFont="1" applyFill="1" applyBorder="1" applyAlignment="1">
      <alignment horizontal="center" vertical="center" wrapText="1"/>
    </xf>
    <xf numFmtId="0" fontId="151" fillId="10" borderId="12" xfId="0" applyFont="1" applyFill="1" applyBorder="1" applyAlignment="1">
      <alignment horizontal="center" vertical="center" wrapText="1"/>
    </xf>
    <xf numFmtId="0" fontId="150" fillId="0" borderId="7" xfId="0" applyFont="1" applyBorder="1" applyAlignment="1">
      <alignment horizontal="center" vertical="center" wrapText="1"/>
    </xf>
    <xf numFmtId="0" fontId="150" fillId="0" borderId="13" xfId="0" applyFont="1" applyBorder="1" applyAlignment="1">
      <alignment horizontal="center" vertical="center" wrapText="1"/>
    </xf>
    <xf numFmtId="0" fontId="150" fillId="21" borderId="1" xfId="0" applyFont="1" applyFill="1" applyBorder="1" applyAlignment="1">
      <alignment horizontal="center" vertical="center" wrapText="1"/>
    </xf>
    <xf numFmtId="0" fontId="7" fillId="0" borderId="1" xfId="0" applyFont="1" applyBorder="1" applyAlignment="1">
      <alignment horizontal="center" vertical="center" wrapText="1"/>
    </xf>
    <xf numFmtId="0" fontId="136" fillId="0" borderId="1" xfId="0" applyFont="1" applyBorder="1" applyAlignment="1">
      <alignment vertical="center" wrapText="1"/>
    </xf>
    <xf numFmtId="0" fontId="107" fillId="0" borderId="1" xfId="0" applyFont="1" applyBorder="1" applyAlignment="1">
      <alignment horizontal="center" vertical="center" wrapText="1"/>
    </xf>
    <xf numFmtId="0" fontId="44" fillId="0" borderId="0" xfId="0" applyFont="1" applyAlignment="1">
      <alignment vertical="center"/>
    </xf>
    <xf numFmtId="0" fontId="172" fillId="0" borderId="1" xfId="0" applyFont="1" applyBorder="1" applyAlignment="1">
      <alignment horizontal="center" vertical="center" wrapText="1"/>
    </xf>
    <xf numFmtId="0" fontId="176" fillId="0" borderId="1" xfId="0" applyFont="1" applyBorder="1" applyAlignment="1">
      <alignment horizontal="center" vertical="center" wrapText="1"/>
    </xf>
    <xf numFmtId="0" fontId="171" fillId="0" borderId="1" xfId="0" applyFont="1" applyBorder="1" applyAlignment="1">
      <alignment horizontal="center" vertical="center" wrapText="1"/>
    </xf>
    <xf numFmtId="0" fontId="162" fillId="0" borderId="1" xfId="0" applyFont="1" applyBorder="1" applyAlignment="1">
      <alignment horizontal="center" vertical="center" wrapText="1"/>
    </xf>
    <xf numFmtId="0" fontId="162" fillId="0" borderId="8" xfId="0" applyFont="1" applyBorder="1" applyAlignment="1">
      <alignment vertical="center" wrapText="1"/>
    </xf>
    <xf numFmtId="0" fontId="162" fillId="0" borderId="1" xfId="0" applyFont="1" applyBorder="1" applyAlignment="1">
      <alignment vertical="center" wrapText="1"/>
    </xf>
    <xf numFmtId="0" fontId="139" fillId="6" borderId="1" xfId="0" applyFont="1" applyFill="1" applyBorder="1" applyAlignment="1">
      <alignment vertical="center" wrapText="1"/>
    </xf>
    <xf numFmtId="0" fontId="173" fillId="6" borderId="1" xfId="0" applyFont="1" applyFill="1" applyBorder="1" applyAlignment="1">
      <alignment vertical="center" wrapText="1"/>
    </xf>
    <xf numFmtId="0" fontId="176" fillId="0" borderId="1" xfId="0" applyFont="1" applyBorder="1" applyAlignment="1">
      <alignment vertical="center" wrapText="1"/>
    </xf>
    <xf numFmtId="0" fontId="139" fillId="0" borderId="1" xfId="0" applyFont="1" applyBorder="1" applyAlignment="1">
      <alignment vertical="center" wrapText="1"/>
    </xf>
    <xf numFmtId="0" fontId="173" fillId="0" borderId="1" xfId="0" applyFont="1" applyBorder="1" applyAlignment="1">
      <alignment vertical="center" wrapText="1"/>
    </xf>
    <xf numFmtId="0" fontId="151" fillId="0" borderId="1" xfId="0" applyFont="1" applyBorder="1" applyAlignment="1">
      <alignment horizontal="center" vertical="center" wrapText="1"/>
    </xf>
    <xf numFmtId="0" fontId="7" fillId="0" borderId="1" xfId="0" applyFont="1" applyBorder="1" applyAlignment="1">
      <alignment vertical="center" wrapText="1"/>
    </xf>
    <xf numFmtId="0" fontId="179" fillId="0" borderId="1" xfId="0" applyFont="1" applyBorder="1" applyAlignment="1">
      <alignment vertical="center" wrapText="1"/>
    </xf>
    <xf numFmtId="0" fontId="156" fillId="10" borderId="3" xfId="0" applyFont="1" applyFill="1" applyBorder="1" applyAlignment="1">
      <alignment horizontal="center" vertical="center" wrapText="1"/>
    </xf>
    <xf numFmtId="0" fontId="156" fillId="10" borderId="9" xfId="0" applyFont="1" applyFill="1" applyBorder="1" applyAlignment="1">
      <alignment horizontal="center" vertical="center" wrapText="1"/>
    </xf>
    <xf numFmtId="0" fontId="156" fillId="0" borderId="1" xfId="0" applyFont="1" applyBorder="1" applyAlignment="1">
      <alignment horizontal="center" vertical="center" wrapText="1"/>
    </xf>
    <xf numFmtId="0" fontId="156" fillId="0" borderId="1" xfId="0" applyFont="1" applyBorder="1"/>
    <xf numFmtId="0" fontId="142" fillId="0" borderId="1" xfId="0" applyFont="1" applyBorder="1" applyAlignment="1">
      <alignment vertical="center" wrapText="1"/>
    </xf>
    <xf numFmtId="0" fontId="156" fillId="10" borderId="15" xfId="0" applyFont="1" applyFill="1" applyBorder="1" applyAlignment="1">
      <alignment horizontal="center" vertical="center" wrapText="1"/>
    </xf>
    <xf numFmtId="0" fontId="156" fillId="0" borderId="1" xfId="0" applyFont="1" applyBorder="1" applyAlignment="1">
      <alignment vertical="center" wrapText="1"/>
    </xf>
    <xf numFmtId="0" fontId="168" fillId="0" borderId="1" xfId="0" applyFont="1" applyBorder="1"/>
    <xf numFmtId="0" fontId="168" fillId="0" borderId="1" xfId="0" applyFont="1" applyBorder="1" applyAlignment="1">
      <alignment vertical="center" wrapText="1"/>
    </xf>
    <xf numFmtId="0" fontId="156" fillId="10" borderId="1" xfId="0" applyFont="1" applyFill="1" applyBorder="1" applyAlignment="1">
      <alignment horizontal="center" vertical="center" wrapText="1"/>
    </xf>
    <xf numFmtId="0" fontId="149" fillId="0" borderId="0" xfId="0" applyFont="1" applyAlignment="1">
      <alignment vertical="top"/>
    </xf>
    <xf numFmtId="0" fontId="130" fillId="0" borderId="0" xfId="0" applyFont="1" applyAlignment="1">
      <alignment wrapText="1"/>
    </xf>
    <xf numFmtId="0" fontId="7" fillId="0" borderId="1" xfId="0" applyFont="1" applyBorder="1"/>
    <xf numFmtId="0" fontId="7" fillId="0" borderId="1" xfId="0" applyFont="1" applyBorder="1" applyAlignment="1">
      <alignment horizontal="center" vertical="center"/>
    </xf>
    <xf numFmtId="0" fontId="107"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107" fillId="0" borderId="1" xfId="0" applyFont="1" applyBorder="1" applyAlignment="1">
      <alignment horizontal="center" vertical="center"/>
    </xf>
    <xf numFmtId="0" fontId="180" fillId="0" borderId="0" xfId="2" applyFont="1">
      <alignment vertical="center"/>
    </xf>
    <xf numFmtId="0" fontId="142" fillId="0" borderId="1" xfId="0" applyFont="1" applyBorder="1" applyAlignment="1">
      <alignment horizontal="center" vertical="center" wrapText="1"/>
    </xf>
    <xf numFmtId="0" fontId="171" fillId="0" borderId="1" xfId="0" applyFont="1" applyBorder="1" applyAlignment="1">
      <alignment vertical="center" wrapText="1"/>
    </xf>
    <xf numFmtId="0" fontId="142" fillId="8" borderId="1" xfId="0" applyFont="1" applyFill="1" applyBorder="1" applyAlignment="1">
      <alignment vertical="center" wrapText="1"/>
    </xf>
    <xf numFmtId="0" fontId="142" fillId="9" borderId="1" xfId="0" applyFont="1" applyFill="1" applyBorder="1" applyAlignment="1">
      <alignment vertical="center" wrapText="1"/>
    </xf>
    <xf numFmtId="0" fontId="171" fillId="8" borderId="1" xfId="0" applyFont="1" applyFill="1" applyBorder="1" applyAlignment="1">
      <alignment horizontal="center" vertical="center" wrapText="1"/>
    </xf>
    <xf numFmtId="0" fontId="170" fillId="0" borderId="1" xfId="0" applyFont="1" applyBorder="1" applyAlignment="1">
      <alignment vertical="center" wrapText="1"/>
    </xf>
    <xf numFmtId="0" fontId="170" fillId="9" borderId="1" xfId="0" applyFont="1" applyFill="1" applyBorder="1" applyAlignment="1">
      <alignment vertical="center" wrapText="1"/>
    </xf>
    <xf numFmtId="0" fontId="144" fillId="0" borderId="1" xfId="0" applyFont="1" applyBorder="1" applyAlignment="1">
      <alignment vertical="center" wrapText="1"/>
    </xf>
    <xf numFmtId="0" fontId="148" fillId="0" borderId="0" xfId="0" applyFont="1"/>
    <xf numFmtId="0" fontId="130" fillId="0" borderId="0" xfId="0" applyFont="1"/>
    <xf numFmtId="0" fontId="7" fillId="9" borderId="1" xfId="0" applyFont="1" applyFill="1" applyBorder="1" applyAlignment="1">
      <alignment vertical="center" wrapText="1"/>
    </xf>
    <xf numFmtId="0" fontId="107" fillId="0" borderId="1" xfId="0" applyFont="1" applyBorder="1" applyAlignment="1">
      <alignment vertical="center" wrapText="1"/>
    </xf>
    <xf numFmtId="0" fontId="107" fillId="0" borderId="1" xfId="0" applyFont="1" applyBorder="1" applyAlignment="1">
      <alignment horizontal="right" vertical="center" wrapText="1"/>
    </xf>
    <xf numFmtId="0" fontId="183" fillId="0" borderId="1" xfId="0" applyFont="1" applyBorder="1" applyAlignment="1">
      <alignment vertical="center" wrapText="1"/>
    </xf>
    <xf numFmtId="0" fontId="137"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7" fillId="0" borderId="1" xfId="0" applyFont="1" applyBorder="1" applyAlignment="1">
      <alignment vertical="center"/>
    </xf>
    <xf numFmtId="0" fontId="137" fillId="0" borderId="1" xfId="0" applyFont="1" applyBorder="1" applyAlignment="1">
      <alignment vertical="center"/>
    </xf>
    <xf numFmtId="0" fontId="107" fillId="0" borderId="0" xfId="0" applyFont="1"/>
    <xf numFmtId="0" fontId="107" fillId="0" borderId="1" xfId="0" applyFont="1" applyBorder="1" applyAlignment="1">
      <alignment horizontal="center"/>
    </xf>
    <xf numFmtId="0" fontId="7" fillId="0" borderId="1" xfId="0" applyFont="1" applyBorder="1" applyAlignment="1">
      <alignment horizontal="center"/>
    </xf>
    <xf numFmtId="0" fontId="184" fillId="14" borderId="1" xfId="0" applyFont="1" applyFill="1" applyBorder="1" applyAlignment="1">
      <alignment vertical="center" wrapText="1"/>
    </xf>
    <xf numFmtId="0" fontId="184" fillId="14" borderId="14" xfId="0" applyFont="1" applyFill="1" applyBorder="1" applyAlignment="1">
      <alignment vertical="center" wrapText="1"/>
    </xf>
    <xf numFmtId="0" fontId="7" fillId="0" borderId="7" xfId="0" applyFont="1" applyBorder="1" applyAlignment="1">
      <alignment horizontal="left" vertical="center" wrapText="1" indent="3"/>
    </xf>
    <xf numFmtId="0" fontId="130" fillId="0" borderId="7" xfId="0" applyFont="1" applyBorder="1" applyAlignment="1">
      <alignment vertical="center" wrapText="1"/>
    </xf>
    <xf numFmtId="0" fontId="7" fillId="14" borderId="1" xfId="0" applyFont="1" applyFill="1" applyBorder="1" applyAlignment="1">
      <alignment vertical="center" wrapText="1"/>
    </xf>
    <xf numFmtId="0" fontId="107" fillId="0" borderId="13" xfId="0" applyFont="1" applyBorder="1" applyAlignment="1">
      <alignment horizontal="center" vertical="center" wrapText="1"/>
    </xf>
    <xf numFmtId="0" fontId="7" fillId="0" borderId="7" xfId="0" applyFont="1" applyBorder="1" applyAlignment="1">
      <alignment horizontal="center" vertical="center" wrapText="1"/>
    </xf>
    <xf numFmtId="0" fontId="107" fillId="0" borderId="0" xfId="0" applyFont="1" applyAlignment="1">
      <alignment vertical="center" wrapText="1"/>
    </xf>
    <xf numFmtId="0" fontId="138" fillId="0" borderId="0" xfId="0" applyFont="1" applyAlignment="1">
      <alignment vertical="center" wrapText="1"/>
    </xf>
    <xf numFmtId="0" fontId="137" fillId="0" borderId="1" xfId="0" applyFont="1" applyBorder="1" applyAlignment="1">
      <alignment horizontal="center" vertical="center" wrapText="1"/>
    </xf>
    <xf numFmtId="0" fontId="180" fillId="0" borderId="0" xfId="0" applyFont="1"/>
    <xf numFmtId="0" fontId="132" fillId="0" borderId="0" xfId="0" applyFont="1"/>
    <xf numFmtId="0" fontId="107" fillId="0" borderId="0" xfId="0" applyFont="1" applyAlignment="1">
      <alignment horizontal="center" vertical="center" wrapText="1"/>
    </xf>
    <xf numFmtId="0" fontId="107" fillId="0" borderId="0" xfId="0" applyFont="1" applyAlignment="1">
      <alignment horizontal="center" vertical="center"/>
    </xf>
    <xf numFmtId="0" fontId="107" fillId="9" borderId="1" xfId="0" applyFont="1" applyFill="1" applyBorder="1" applyAlignment="1">
      <alignment vertical="center"/>
    </xf>
    <xf numFmtId="0" fontId="107" fillId="0" borderId="1" xfId="0" applyFont="1" applyBorder="1" applyAlignment="1">
      <alignment vertical="center"/>
    </xf>
    <xf numFmtId="0" fontId="107" fillId="20" borderId="1" xfId="0" applyFont="1" applyFill="1" applyBorder="1" applyAlignment="1">
      <alignment vertical="center"/>
    </xf>
    <xf numFmtId="0" fontId="7" fillId="0" borderId="1" xfId="0" applyFont="1" applyBorder="1" applyAlignment="1">
      <alignment wrapText="1"/>
    </xf>
    <xf numFmtId="0" fontId="7" fillId="0" borderId="1" xfId="0" applyFont="1" applyBorder="1" applyAlignment="1">
      <alignment horizontal="center" wrapText="1"/>
    </xf>
    <xf numFmtId="0" fontId="7" fillId="0" borderId="0" xfId="0" applyFont="1"/>
    <xf numFmtId="0" fontId="185" fillId="0" borderId="0" xfId="0" applyFont="1" applyAlignment="1">
      <alignment horizontal="left" vertical="center"/>
    </xf>
    <xf numFmtId="0" fontId="160" fillId="0" borderId="0" xfId="0" applyFont="1"/>
    <xf numFmtId="3" fontId="73" fillId="0" borderId="1" xfId="5" applyFont="1" applyFill="1" applyAlignment="1">
      <alignment horizontal="center" vertical="center"/>
      <protection locked="0"/>
    </xf>
    <xf numFmtId="0" fontId="156" fillId="0" borderId="21" xfId="0" applyFont="1" applyBorder="1" applyAlignment="1">
      <alignment horizontal="center" vertical="center" wrapText="1"/>
    </xf>
    <xf numFmtId="0" fontId="168" fillId="8" borderId="33" xfId="0" applyFont="1" applyFill="1" applyBorder="1" applyAlignment="1">
      <alignment horizontal="left" vertical="center" wrapText="1" indent="1"/>
    </xf>
    <xf numFmtId="49" fontId="156" fillId="0" borderId="21" xfId="0" applyNumberFormat="1" applyFont="1" applyBorder="1" applyAlignment="1">
      <alignment horizontal="center" vertical="center" wrapText="1"/>
    </xf>
    <xf numFmtId="49" fontId="168" fillId="8" borderId="32" xfId="0" applyNumberFormat="1" applyFont="1" applyFill="1" applyBorder="1" applyAlignment="1">
      <alignment horizontal="center" vertical="center" wrapText="1"/>
    </xf>
    <xf numFmtId="0" fontId="168" fillId="8" borderId="33" xfId="0" applyFont="1" applyFill="1" applyBorder="1" applyAlignment="1">
      <alignment vertical="center" wrapText="1"/>
    </xf>
    <xf numFmtId="49" fontId="156" fillId="0" borderId="32" xfId="0" applyNumberFormat="1" applyFont="1" applyBorder="1" applyAlignment="1">
      <alignment horizontal="center" vertical="center" wrapText="1"/>
    </xf>
    <xf numFmtId="49" fontId="167" fillId="0" borderId="32" xfId="0" applyNumberFormat="1" applyFont="1" applyBorder="1" applyAlignment="1">
      <alignment horizontal="center" vertical="center" wrapText="1"/>
    </xf>
    <xf numFmtId="0" fontId="156" fillId="10" borderId="28" xfId="0" applyFont="1" applyFill="1" applyBorder="1" applyAlignment="1">
      <alignment horizontal="center" vertical="center" wrapText="1"/>
    </xf>
    <xf numFmtId="0" fontId="156" fillId="0" borderId="28" xfId="0" applyFont="1" applyBorder="1" applyAlignment="1">
      <alignment horizontal="center" vertical="center" wrapText="1"/>
    </xf>
    <xf numFmtId="0" fontId="156" fillId="10" borderId="44" xfId="0" applyFont="1" applyFill="1" applyBorder="1" applyAlignment="1">
      <alignment horizontal="center" vertical="center" wrapText="1"/>
    </xf>
    <xf numFmtId="49" fontId="156" fillId="8" borderId="32" xfId="0" applyNumberFormat="1" applyFont="1" applyFill="1" applyBorder="1" applyAlignment="1">
      <alignment horizontal="center" vertical="center" wrapText="1"/>
    </xf>
    <xf numFmtId="49" fontId="167" fillId="8" borderId="32" xfId="0" applyNumberFormat="1" applyFont="1" applyFill="1" applyBorder="1" applyAlignment="1">
      <alignment horizontal="center" vertical="center" wrapText="1"/>
    </xf>
    <xf numFmtId="49" fontId="162" fillId="0" borderId="21" xfId="0" applyNumberFormat="1" applyFont="1" applyBorder="1" applyAlignment="1">
      <alignment horizontal="center" vertical="center" wrapText="1"/>
    </xf>
    <xf numFmtId="49" fontId="162" fillId="0" borderId="32" xfId="0" applyNumberFormat="1" applyFont="1" applyBorder="1" applyAlignment="1">
      <alignment horizontal="center" vertical="center" wrapText="1"/>
    </xf>
    <xf numFmtId="49" fontId="173" fillId="0" borderId="32" xfId="0" applyNumberFormat="1" applyFont="1" applyBorder="1" applyAlignment="1">
      <alignment horizontal="center" vertical="center" wrapText="1"/>
    </xf>
    <xf numFmtId="49" fontId="186" fillId="0" borderId="32" xfId="0" applyNumberFormat="1" applyFont="1" applyBorder="1" applyAlignment="1">
      <alignment horizontal="center" vertical="center" wrapText="1"/>
    </xf>
    <xf numFmtId="0" fontId="144" fillId="0" borderId="0" xfId="0" applyFont="1" applyAlignment="1">
      <alignment wrapText="1"/>
    </xf>
    <xf numFmtId="0" fontId="187" fillId="0" borderId="0" xfId="6" applyFont="1" applyFill="1" applyBorder="1" applyAlignment="1" applyProtection="1">
      <alignment vertical="center" wrapText="1"/>
    </xf>
    <xf numFmtId="0" fontId="107" fillId="0" borderId="0" xfId="13" applyFont="1" applyFill="1" applyBorder="1" applyAlignment="1" applyProtection="1">
      <alignment vertical="top" wrapText="1"/>
    </xf>
    <xf numFmtId="3" fontId="23" fillId="0" borderId="1" xfId="0" applyNumberFormat="1" applyFont="1" applyBorder="1" applyAlignment="1">
      <alignment horizontal="center" vertical="center" wrapText="1"/>
    </xf>
    <xf numFmtId="0" fontId="188" fillId="10" borderId="28" xfId="13" applyFont="1" applyFill="1" applyBorder="1" applyAlignment="1" applyProtection="1">
      <alignment horizontal="left" vertical="top"/>
    </xf>
    <xf numFmtId="49" fontId="189" fillId="10" borderId="0" xfId="13" applyNumberFormat="1" applyFont="1" applyFill="1" applyBorder="1" applyAlignment="1" applyProtection="1">
      <alignment horizontal="left" vertical="top" wrapText="1"/>
    </xf>
    <xf numFmtId="0" fontId="94" fillId="30" borderId="0" xfId="12" applyFont="1" applyFill="1"/>
    <xf numFmtId="0" fontId="95" fillId="0" borderId="0" xfId="12" applyFont="1" applyAlignment="1">
      <alignment horizontal="center" vertical="center" wrapText="1"/>
    </xf>
    <xf numFmtId="0" fontId="94" fillId="0" borderId="0" xfId="12" applyFont="1" applyAlignment="1">
      <alignment vertical="center"/>
    </xf>
    <xf numFmtId="164" fontId="22" fillId="0" borderId="1" xfId="0" applyNumberFormat="1" applyFont="1" applyBorder="1" applyAlignment="1">
      <alignment vertical="center" wrapText="1"/>
    </xf>
    <xf numFmtId="164" fontId="22" fillId="5" borderId="1" xfId="0" applyNumberFormat="1" applyFont="1" applyFill="1" applyBorder="1" applyAlignment="1">
      <alignment vertical="center" wrapText="1"/>
    </xf>
    <xf numFmtId="164" fontId="32" fillId="0" borderId="1" xfId="0" applyNumberFormat="1" applyFont="1" applyBorder="1" applyAlignment="1">
      <alignment vertical="center" wrapText="1"/>
    </xf>
    <xf numFmtId="14" fontId="22" fillId="0" borderId="1" xfId="0" applyNumberFormat="1" applyFont="1" applyBorder="1" applyAlignment="1">
      <alignment horizontal="center" vertical="center" wrapText="1"/>
    </xf>
    <xf numFmtId="14" fontId="23" fillId="0" borderId="1" xfId="0" applyNumberFormat="1" applyFont="1" applyBorder="1" applyAlignment="1">
      <alignment horizontal="center" vertical="center" wrapText="1"/>
    </xf>
    <xf numFmtId="164" fontId="18" fillId="0" borderId="0" xfId="0" applyNumberFormat="1" applyFont="1" applyAlignment="1">
      <alignment wrapText="1"/>
    </xf>
    <xf numFmtId="164" fontId="0" fillId="0" borderId="0" xfId="0" applyNumberFormat="1"/>
    <xf numFmtId="164" fontId="32" fillId="0" borderId="1" xfId="0" applyNumberFormat="1" applyFont="1" applyBorder="1" applyAlignment="1">
      <alignment horizontal="center" vertical="center" wrapText="1"/>
    </xf>
    <xf numFmtId="164" fontId="31" fillId="0" borderId="1" xfId="0" applyNumberFormat="1" applyFont="1" applyBorder="1" applyAlignment="1">
      <alignment vertical="center"/>
    </xf>
    <xf numFmtId="164" fontId="56" fillId="0" borderId="1" xfId="0" applyNumberFormat="1" applyFont="1" applyBorder="1" applyAlignment="1">
      <alignment vertical="center"/>
    </xf>
    <xf numFmtId="164" fontId="31" fillId="0" borderId="1" xfId="0" applyNumberFormat="1" applyFont="1" applyBorder="1" applyAlignment="1">
      <alignment horizontal="right" vertical="center" wrapText="1"/>
    </xf>
    <xf numFmtId="164" fontId="22" fillId="0" borderId="1" xfId="0" quotePrefix="1" applyNumberFormat="1" applyFont="1" applyBorder="1" applyAlignment="1">
      <alignment vertical="center"/>
    </xf>
    <xf numFmtId="164" fontId="137" fillId="0" borderId="1" xfId="0" quotePrefix="1" applyNumberFormat="1" applyFont="1" applyBorder="1" applyAlignment="1">
      <alignment vertical="center"/>
    </xf>
    <xf numFmtId="14" fontId="22" fillId="0" borderId="1" xfId="0" applyNumberFormat="1" applyFont="1" applyBorder="1" applyAlignment="1">
      <alignment horizontal="center" vertical="center"/>
    </xf>
    <xf numFmtId="164" fontId="190" fillId="0" borderId="1" xfId="0" quotePrefix="1" applyNumberFormat="1" applyFont="1" applyBorder="1" applyAlignment="1">
      <alignment vertical="center"/>
    </xf>
    <xf numFmtId="0" fontId="22" fillId="0" borderId="1" xfId="21" applyFont="1" applyBorder="1" applyAlignment="1">
      <alignment vertical="center" wrapText="1"/>
    </xf>
    <xf numFmtId="164" fontId="191" fillId="0" borderId="1" xfId="0" quotePrefix="1" applyNumberFormat="1" applyFont="1" applyBorder="1" applyAlignment="1">
      <alignment vertical="center"/>
    </xf>
    <xf numFmtId="164" fontId="190" fillId="6" borderId="1" xfId="0" quotePrefix="1" applyNumberFormat="1" applyFont="1" applyFill="1" applyBorder="1" applyAlignment="1">
      <alignment vertical="center" wrapText="1"/>
    </xf>
    <xf numFmtId="164" fontId="190" fillId="0" borderId="1" xfId="0" quotePrefix="1" applyNumberFormat="1" applyFont="1" applyBorder="1" applyAlignment="1">
      <alignment vertical="center" wrapText="1"/>
    </xf>
    <xf numFmtId="0" fontId="22" fillId="0" borderId="1" xfId="0" applyFont="1" applyBorder="1" applyAlignment="1">
      <alignment horizontal="justify" vertical="top"/>
    </xf>
    <xf numFmtId="0" fontId="22" fillId="0" borderId="1" xfId="21" applyFont="1" applyBorder="1" applyAlignment="1">
      <alignment horizontal="justify" vertical="top"/>
    </xf>
    <xf numFmtId="0" fontId="0" fillId="0" borderId="1" xfId="0" applyBorder="1" applyAlignment="1">
      <alignment horizontal="left" vertical="center" wrapText="1" indent="1"/>
    </xf>
    <xf numFmtId="0" fontId="0" fillId="6" borderId="1" xfId="0" applyFill="1" applyBorder="1" applyAlignment="1">
      <alignment horizontal="center" vertical="center"/>
    </xf>
    <xf numFmtId="0" fontId="22" fillId="0" borderId="1" xfId="0" applyFont="1" applyBorder="1" applyAlignment="1">
      <alignment horizontal="justify" vertical="center"/>
    </xf>
    <xf numFmtId="0" fontId="22" fillId="0" borderId="1" xfId="0" applyFont="1" applyBorder="1" applyAlignment="1">
      <alignment horizontal="justify" vertical="top" wrapText="1"/>
    </xf>
    <xf numFmtId="0" fontId="22" fillId="6" borderId="1" xfId="21" applyFont="1" applyFill="1" applyBorder="1" applyAlignment="1">
      <alignment horizontal="justify" vertical="center"/>
    </xf>
    <xf numFmtId="0" fontId="0" fillId="6" borderId="1" xfId="21" applyFont="1" applyFill="1" applyBorder="1" applyAlignment="1">
      <alignment horizontal="justify" vertical="top"/>
    </xf>
    <xf numFmtId="164" fontId="192" fillId="6" borderId="1" xfId="0" applyNumberFormat="1" applyFont="1" applyFill="1" applyBorder="1" applyAlignment="1">
      <alignment horizontal="right" vertical="center"/>
    </xf>
    <xf numFmtId="164" fontId="190" fillId="10" borderId="1" xfId="0" quotePrefix="1" applyNumberFormat="1" applyFont="1" applyFill="1" applyBorder="1" applyAlignment="1">
      <alignment vertical="center" wrapText="1"/>
    </xf>
    <xf numFmtId="0" fontId="19" fillId="0" borderId="1" xfId="0" applyFont="1" applyBorder="1" applyAlignment="1">
      <alignment wrapText="1"/>
    </xf>
    <xf numFmtId="166" fontId="130" fillId="0" borderId="1" xfId="0" applyNumberFormat="1" applyFont="1" applyBorder="1" applyAlignment="1">
      <alignment vertical="center" wrapText="1"/>
    </xf>
    <xf numFmtId="166" fontId="6" fillId="0" borderId="1" xfId="0" applyNumberFormat="1" applyFont="1" applyBorder="1" applyAlignment="1">
      <alignment vertical="center" wrapText="1"/>
    </xf>
    <xf numFmtId="3" fontId="0" fillId="0" borderId="1" xfId="0" applyNumberFormat="1" applyBorder="1"/>
    <xf numFmtId="3" fontId="107" fillId="0" borderId="1" xfId="0" applyNumberFormat="1" applyFont="1" applyBorder="1" applyAlignment="1">
      <alignment vertical="center" wrapText="1"/>
    </xf>
    <xf numFmtId="49" fontId="198" fillId="0" borderId="0" xfId="0" applyNumberFormat="1" applyFont="1" applyAlignment="1">
      <alignment horizontal="left"/>
    </xf>
    <xf numFmtId="0" fontId="199" fillId="0" borderId="0" xfId="0" applyFont="1"/>
    <xf numFmtId="0" fontId="200" fillId="0" borderId="0" xfId="0" applyFont="1"/>
    <xf numFmtId="0" fontId="199" fillId="0" borderId="0" xfId="0" applyFont="1" applyAlignment="1">
      <alignment horizontal="center" vertical="center" wrapText="1"/>
    </xf>
    <xf numFmtId="49" fontId="199" fillId="0" borderId="67" xfId="0" applyNumberFormat="1" applyFont="1" applyBorder="1" applyAlignment="1">
      <alignment horizontal="center" vertical="center" wrapText="1"/>
    </xf>
    <xf numFmtId="49" fontId="199" fillId="0" borderId="67" xfId="0" applyNumberFormat="1" applyFont="1" applyBorder="1" applyAlignment="1">
      <alignment horizontal="left"/>
    </xf>
    <xf numFmtId="0" fontId="199" fillId="0" borderId="0" xfId="0" applyFont="1" applyAlignment="1">
      <alignment horizontal="center"/>
    </xf>
    <xf numFmtId="49" fontId="201" fillId="0" borderId="67" xfId="0" applyNumberFormat="1" applyFont="1" applyBorder="1" applyAlignment="1">
      <alignment horizontal="center"/>
    </xf>
    <xf numFmtId="3" fontId="202" fillId="32" borderId="67" xfId="0" applyNumberFormat="1" applyFont="1" applyFill="1" applyBorder="1" applyAlignment="1">
      <alignment horizontal="right"/>
    </xf>
    <xf numFmtId="49" fontId="199" fillId="0" borderId="67" xfId="0" applyNumberFormat="1" applyFont="1" applyBorder="1" applyAlignment="1">
      <alignment horizontal="left" indent="1"/>
    </xf>
    <xf numFmtId="3" fontId="199" fillId="29" borderId="67" xfId="0" applyNumberFormat="1" applyFont="1" applyFill="1" applyBorder="1" applyAlignment="1">
      <alignment horizontal="right"/>
    </xf>
    <xf numFmtId="3" fontId="156" fillId="0" borderId="33" xfId="0" applyNumberFormat="1" applyFont="1" applyBorder="1" applyAlignment="1">
      <alignment vertical="center" wrapText="1"/>
    </xf>
    <xf numFmtId="0" fontId="169" fillId="10" borderId="20" xfId="0" applyFont="1" applyFill="1" applyBorder="1" applyAlignment="1">
      <alignment horizontal="center" vertical="center"/>
    </xf>
    <xf numFmtId="0" fontId="169" fillId="10" borderId="22" xfId="0" applyFont="1" applyFill="1" applyBorder="1" applyAlignment="1">
      <alignment horizontal="center" vertical="center"/>
    </xf>
    <xf numFmtId="0" fontId="164" fillId="19" borderId="20" xfId="0" applyFont="1" applyFill="1" applyBorder="1" applyAlignment="1">
      <alignment horizontal="center" vertical="center" wrapText="1"/>
    </xf>
    <xf numFmtId="3" fontId="156" fillId="0" borderId="22" xfId="0" applyNumberFormat="1" applyFont="1" applyBorder="1" applyAlignment="1">
      <alignment vertical="center" wrapText="1"/>
    </xf>
    <xf numFmtId="3" fontId="156" fillId="0" borderId="21" xfId="0" applyNumberFormat="1" applyFont="1" applyBorder="1" applyAlignment="1">
      <alignment horizontal="right" vertical="center" wrapText="1"/>
    </xf>
    <xf numFmtId="3" fontId="156" fillId="0" borderId="22" xfId="0" applyNumberFormat="1" applyFont="1" applyBorder="1" applyAlignment="1">
      <alignment horizontal="right" vertical="center" wrapText="1"/>
    </xf>
    <xf numFmtId="3" fontId="156" fillId="10" borderId="16" xfId="0" applyNumberFormat="1" applyFont="1" applyFill="1" applyBorder="1" applyAlignment="1">
      <alignment horizontal="right" vertical="center" wrapText="1"/>
    </xf>
    <xf numFmtId="3" fontId="156" fillId="10" borderId="33" xfId="0" applyNumberFormat="1" applyFont="1" applyFill="1" applyBorder="1" applyAlignment="1">
      <alignment horizontal="right" vertical="center" wrapText="1"/>
    </xf>
    <xf numFmtId="3" fontId="156" fillId="0" borderId="25" xfId="0" applyNumberFormat="1" applyFont="1" applyBorder="1" applyAlignment="1">
      <alignment horizontal="right" vertical="center" wrapText="1"/>
    </xf>
    <xf numFmtId="3" fontId="5" fillId="0" borderId="0" xfId="0" applyNumberFormat="1" applyFont="1" applyAlignment="1">
      <alignment horizontal="right"/>
    </xf>
    <xf numFmtId="3" fontId="158" fillId="0" borderId="0" xfId="0" applyNumberFormat="1" applyFont="1" applyAlignment="1">
      <alignment horizontal="right"/>
    </xf>
    <xf numFmtId="3" fontId="156" fillId="33" borderId="22" xfId="0" applyNumberFormat="1" applyFont="1" applyFill="1" applyBorder="1" applyAlignment="1">
      <alignment vertical="center" wrapText="1"/>
    </xf>
    <xf numFmtId="3" fontId="156" fillId="33" borderId="33" xfId="0" applyNumberFormat="1" applyFont="1" applyFill="1" applyBorder="1" applyAlignment="1">
      <alignment vertical="center" wrapText="1"/>
    </xf>
    <xf numFmtId="3" fontId="166" fillId="33" borderId="33" xfId="0" applyNumberFormat="1" applyFont="1" applyFill="1" applyBorder="1" applyAlignment="1">
      <alignment vertical="center" wrapText="1"/>
    </xf>
    <xf numFmtId="3" fontId="166" fillId="19" borderId="33" xfId="0" applyNumberFormat="1" applyFont="1" applyFill="1" applyBorder="1" applyAlignment="1">
      <alignment vertical="center" wrapText="1"/>
    </xf>
    <xf numFmtId="3" fontId="166" fillId="0" borderId="33" xfId="0" applyNumberFormat="1" applyFont="1" applyBorder="1" applyAlignment="1">
      <alignment vertical="center" wrapText="1"/>
    </xf>
    <xf numFmtId="3" fontId="171" fillId="0" borderId="33" xfId="0" applyNumberFormat="1" applyFont="1" applyBorder="1" applyAlignment="1">
      <alignment vertical="center" wrapText="1"/>
    </xf>
    <xf numFmtId="3" fontId="171" fillId="33" borderId="33" xfId="0" applyNumberFormat="1" applyFont="1" applyFill="1" applyBorder="1" applyAlignment="1">
      <alignment vertical="center" wrapText="1"/>
    </xf>
    <xf numFmtId="3" fontId="171" fillId="0" borderId="33" xfId="0" applyNumberFormat="1" applyFont="1" applyBorder="1" applyAlignment="1">
      <alignment vertical="center"/>
    </xf>
    <xf numFmtId="3" fontId="172" fillId="33" borderId="33" xfId="0" applyNumberFormat="1" applyFont="1" applyFill="1" applyBorder="1" applyAlignment="1">
      <alignment vertical="center"/>
    </xf>
    <xf numFmtId="0" fontId="142" fillId="33" borderId="22" xfId="0" applyFont="1" applyFill="1" applyBorder="1" applyAlignment="1">
      <alignment vertical="center" wrapText="1"/>
    </xf>
    <xf numFmtId="0" fontId="142" fillId="33" borderId="33" xfId="0" applyFont="1" applyFill="1" applyBorder="1" applyAlignment="1">
      <alignment vertical="center" wrapText="1"/>
    </xf>
    <xf numFmtId="3" fontId="162" fillId="0" borderId="32" xfId="0" applyNumberFormat="1" applyFont="1" applyBorder="1" applyAlignment="1">
      <alignment vertical="center" wrapText="1"/>
    </xf>
    <xf numFmtId="3" fontId="162" fillId="0" borderId="33" xfId="0" applyNumberFormat="1" applyFont="1" applyBorder="1" applyAlignment="1">
      <alignment vertical="center" wrapText="1"/>
    </xf>
    <xf numFmtId="3" fontId="162" fillId="33" borderId="32" xfId="0" applyNumberFormat="1" applyFont="1" applyFill="1" applyBorder="1" applyAlignment="1">
      <alignment vertical="center" wrapText="1"/>
    </xf>
    <xf numFmtId="3" fontId="162" fillId="19" borderId="33" xfId="0" applyNumberFormat="1" applyFont="1" applyFill="1" applyBorder="1" applyAlignment="1">
      <alignment vertical="center" wrapText="1"/>
    </xf>
    <xf numFmtId="3" fontId="142" fillId="0" borderId="33" xfId="0" applyNumberFormat="1" applyFont="1" applyBorder="1" applyAlignment="1">
      <alignment horizontal="right" vertical="center" wrapText="1"/>
    </xf>
    <xf numFmtId="3" fontId="164" fillId="33" borderId="33" xfId="0" applyNumberFormat="1" applyFont="1" applyFill="1" applyBorder="1" applyAlignment="1">
      <alignment horizontal="right" vertical="center" wrapText="1"/>
    </xf>
    <xf numFmtId="3" fontId="142" fillId="33" borderId="33" xfId="0" applyNumberFormat="1" applyFont="1" applyFill="1" applyBorder="1" applyAlignment="1">
      <alignment vertical="center" wrapText="1"/>
    </xf>
    <xf numFmtId="3" fontId="167" fillId="0" borderId="33" xfId="0" applyNumberFormat="1" applyFont="1" applyBorder="1" applyAlignment="1">
      <alignment vertical="center" wrapText="1"/>
    </xf>
    <xf numFmtId="0" fontId="156" fillId="0" borderId="21" xfId="0" applyFont="1" applyBorder="1" applyAlignment="1">
      <alignment vertical="center" wrapText="1"/>
    </xf>
    <xf numFmtId="3" fontId="162" fillId="0" borderId="33" xfId="0" applyNumberFormat="1" applyFont="1" applyBorder="1" applyAlignment="1">
      <alignment vertical="center"/>
    </xf>
    <xf numFmtId="0" fontId="94" fillId="31" borderId="0" xfId="12" applyFont="1" applyFill="1" applyAlignment="1">
      <alignment vertical="center"/>
    </xf>
    <xf numFmtId="164" fontId="156" fillId="0" borderId="1" xfId="0" applyNumberFormat="1" applyFont="1" applyBorder="1"/>
    <xf numFmtId="167" fontId="156" fillId="0" borderId="1" xfId="0" applyNumberFormat="1" applyFont="1" applyBorder="1"/>
    <xf numFmtId="3" fontId="22" fillId="0" borderId="0" xfId="0" applyNumberFormat="1" applyFont="1"/>
    <xf numFmtId="169" fontId="22" fillId="0" borderId="1" xfId="23" applyNumberFormat="1" applyFont="1" applyFill="1" applyAlignment="1">
      <alignment horizontal="center" vertical="center" wrapText="1"/>
      <protection locked="0"/>
    </xf>
    <xf numFmtId="164" fontId="0" fillId="0" borderId="8" xfId="0" applyNumberFormat="1" applyBorder="1" applyAlignment="1">
      <alignment wrapText="1"/>
    </xf>
    <xf numFmtId="170" fontId="0" fillId="0" borderId="1" xfId="20" applyNumberFormat="1" applyFont="1" applyBorder="1"/>
    <xf numFmtId="164" fontId="130" fillId="0" borderId="8" xfId="0" applyNumberFormat="1" applyFont="1" applyBorder="1" applyAlignment="1">
      <alignment wrapText="1"/>
    </xf>
    <xf numFmtId="170" fontId="130" fillId="0" borderId="1" xfId="20" applyNumberFormat="1" applyFont="1" applyBorder="1"/>
    <xf numFmtId="0" fontId="24" fillId="0" borderId="0" xfId="0" applyFont="1" applyAlignment="1">
      <alignment vertical="center" wrapText="1"/>
    </xf>
    <xf numFmtId="14" fontId="0" fillId="0" borderId="1" xfId="20" applyNumberFormat="1" applyFont="1" applyBorder="1" applyAlignment="1">
      <alignment horizontal="center" vertical="center" wrapText="1"/>
    </xf>
    <xf numFmtId="169" fontId="23" fillId="0" borderId="1" xfId="0" applyNumberFormat="1" applyFont="1" applyBorder="1" applyAlignment="1">
      <alignment horizontal="center" vertical="center" wrapText="1"/>
    </xf>
    <xf numFmtId="169" fontId="22" fillId="0" borderId="1" xfId="0" applyNumberFormat="1" applyFont="1" applyBorder="1" applyAlignment="1">
      <alignment horizontal="center" vertical="center" wrapText="1"/>
    </xf>
    <xf numFmtId="0" fontId="22" fillId="0" borderId="7" xfId="0" applyFont="1" applyBorder="1" applyAlignment="1">
      <alignment vertical="center" wrapText="1"/>
    </xf>
    <xf numFmtId="0" fontId="0" fillId="0" borderId="26" xfId="0" applyBorder="1" applyAlignment="1">
      <alignment horizontal="center" vertical="center" wrapText="1"/>
    </xf>
    <xf numFmtId="3" fontId="19" fillId="17" borderId="20" xfId="0" applyNumberFormat="1" applyFont="1" applyFill="1" applyBorder="1" applyAlignment="1">
      <alignment vertical="top" wrapText="1"/>
    </xf>
    <xf numFmtId="3" fontId="19" fillId="17" borderId="33" xfId="0" applyNumberFormat="1" applyFont="1" applyFill="1" applyBorder="1" applyAlignment="1">
      <alignment horizontal="center" vertical="center"/>
    </xf>
    <xf numFmtId="3" fontId="19" fillId="17" borderId="34" xfId="0" applyNumberFormat="1" applyFont="1" applyFill="1" applyBorder="1" applyAlignment="1">
      <alignment horizontal="center" vertical="center"/>
    </xf>
    <xf numFmtId="3" fontId="0" fillId="0" borderId="20" xfId="0" applyNumberFormat="1" applyBorder="1" applyAlignment="1">
      <alignment vertical="center"/>
    </xf>
    <xf numFmtId="3" fontId="0" fillId="0" borderId="33" xfId="0" applyNumberFormat="1" applyBorder="1" applyAlignment="1">
      <alignment horizontal="center" vertical="center" wrapText="1"/>
    </xf>
    <xf numFmtId="3" fontId="0" fillId="0" borderId="34" xfId="0" applyNumberFormat="1" applyBorder="1" applyAlignment="1">
      <alignment horizontal="center" vertical="center" wrapText="1"/>
    </xf>
    <xf numFmtId="3" fontId="19" fillId="17" borderId="20" xfId="0" applyNumberFormat="1" applyFont="1" applyFill="1" applyBorder="1" applyAlignment="1">
      <alignment vertical="center" wrapText="1"/>
    </xf>
    <xf numFmtId="3" fontId="19" fillId="17" borderId="34" xfId="0" applyNumberFormat="1" applyFont="1" applyFill="1" applyBorder="1" applyAlignment="1">
      <alignment horizontal="center" vertical="center" wrapText="1"/>
    </xf>
    <xf numFmtId="3" fontId="0" fillId="0" borderId="20" xfId="0" applyNumberFormat="1" applyBorder="1" applyAlignment="1">
      <alignment vertical="center" wrapText="1"/>
    </xf>
    <xf numFmtId="3" fontId="19" fillId="17" borderId="33" xfId="0" applyNumberFormat="1" applyFont="1" applyFill="1" applyBorder="1" applyAlignment="1">
      <alignment horizontal="center" vertical="center" wrapText="1"/>
    </xf>
    <xf numFmtId="3" fontId="19" fillId="0" borderId="34" xfId="0" applyNumberFormat="1" applyFont="1" applyBorder="1" applyAlignment="1">
      <alignment horizontal="center" vertical="center"/>
    </xf>
    <xf numFmtId="3" fontId="19" fillId="17" borderId="21" xfId="0" applyNumberFormat="1" applyFont="1" applyFill="1" applyBorder="1" applyAlignment="1">
      <alignment vertical="center" wrapText="1"/>
    </xf>
    <xf numFmtId="3" fontId="19" fillId="17" borderId="21" xfId="0" applyNumberFormat="1" applyFont="1" applyFill="1" applyBorder="1" applyAlignment="1">
      <alignment horizontal="center" vertical="center" wrapText="1"/>
    </xf>
    <xf numFmtId="3" fontId="0" fillId="0" borderId="21" xfId="0" applyNumberFormat="1" applyBorder="1" applyAlignment="1">
      <alignment vertical="center" wrapText="1"/>
    </xf>
    <xf numFmtId="3" fontId="0" fillId="0" borderId="21" xfId="0" applyNumberFormat="1" applyBorder="1" applyAlignment="1">
      <alignment horizontal="center" vertical="center" wrapText="1"/>
    </xf>
    <xf numFmtId="3" fontId="19" fillId="17" borderId="20" xfId="0" quotePrefix="1" applyNumberFormat="1" applyFont="1" applyFill="1" applyBorder="1" applyAlignment="1">
      <alignment vertical="center" wrapText="1"/>
    </xf>
    <xf numFmtId="3" fontId="19" fillId="17" borderId="21" xfId="0" quotePrefix="1" applyNumberFormat="1" applyFont="1" applyFill="1" applyBorder="1" applyAlignment="1">
      <alignment vertical="center" wrapText="1"/>
    </xf>
    <xf numFmtId="3" fontId="19" fillId="17" borderId="21" xfId="0" quotePrefix="1" applyNumberFormat="1" applyFont="1" applyFill="1" applyBorder="1" applyAlignment="1">
      <alignment horizontal="center" vertical="center" wrapText="1"/>
    </xf>
    <xf numFmtId="3" fontId="19" fillId="17" borderId="33" xfId="0" quotePrefix="1" applyNumberFormat="1" applyFont="1" applyFill="1" applyBorder="1" applyAlignment="1">
      <alignment horizontal="center" vertical="center" wrapText="1"/>
    </xf>
    <xf numFmtId="3" fontId="22" fillId="10" borderId="20" xfId="0" applyNumberFormat="1" applyFont="1" applyFill="1" applyBorder="1" applyAlignment="1">
      <alignment vertical="center" wrapText="1"/>
    </xf>
    <xf numFmtId="3" fontId="22" fillId="10" borderId="21" xfId="0" applyNumberFormat="1" applyFont="1" applyFill="1" applyBorder="1" applyAlignment="1">
      <alignment vertical="center" wrapText="1"/>
    </xf>
    <xf numFmtId="3" fontId="0" fillId="8" borderId="1" xfId="0" applyNumberFormat="1" applyFill="1" applyBorder="1" applyAlignment="1">
      <alignment vertical="center" wrapText="1"/>
    </xf>
    <xf numFmtId="0" fontId="0" fillId="8" borderId="13" xfId="0" applyFill="1" applyBorder="1" applyAlignment="1">
      <alignment vertical="center" wrapText="1"/>
    </xf>
    <xf numFmtId="0" fontId="0" fillId="8" borderId="14" xfId="0" applyFill="1" applyBorder="1" applyAlignment="1">
      <alignment vertical="center" wrapText="1"/>
    </xf>
    <xf numFmtId="3" fontId="23" fillId="0" borderId="1" xfId="0" applyNumberFormat="1" applyFont="1" applyBorder="1" applyAlignment="1">
      <alignment vertical="center"/>
    </xf>
    <xf numFmtId="10" fontId="23" fillId="0" borderId="1" xfId="0" applyNumberFormat="1" applyFont="1" applyBorder="1" applyAlignment="1">
      <alignment vertical="center"/>
    </xf>
    <xf numFmtId="14" fontId="0" fillId="0" borderId="1" xfId="0" applyNumberFormat="1" applyBorder="1" applyAlignment="1">
      <alignment horizontal="center" vertical="center" wrapText="1"/>
    </xf>
    <xf numFmtId="0" fontId="205" fillId="0" borderId="0" xfId="0" applyFont="1"/>
    <xf numFmtId="0" fontId="30" fillId="0" borderId="1" xfId="0" applyFont="1" applyBorder="1" applyAlignment="1">
      <alignment vertical="center" wrapText="1"/>
    </xf>
    <xf numFmtId="0" fontId="23" fillId="0" borderId="1" xfId="0" applyFont="1" applyBorder="1" applyAlignment="1">
      <alignment horizontal="left" vertical="center"/>
    </xf>
    <xf numFmtId="3" fontId="206" fillId="0" borderId="1" xfId="0" applyNumberFormat="1" applyFont="1" applyBorder="1" applyAlignment="1">
      <alignment horizontal="right" vertical="center" wrapText="1"/>
    </xf>
    <xf numFmtId="3" fontId="150" fillId="0" borderId="1" xfId="0" applyNumberFormat="1" applyFont="1" applyBorder="1" applyAlignment="1">
      <alignment horizontal="right" vertical="center" wrapText="1"/>
    </xf>
    <xf numFmtId="3" fontId="206" fillId="21" borderId="1" xfId="0" applyNumberFormat="1" applyFont="1" applyFill="1" applyBorder="1" applyAlignment="1">
      <alignment horizontal="right" vertical="center" wrapText="1"/>
    </xf>
    <xf numFmtId="3" fontId="107" fillId="0" borderId="1" xfId="0" applyNumberFormat="1" applyFont="1" applyBorder="1" applyAlignment="1">
      <alignment horizontal="right" vertical="center" wrapText="1"/>
    </xf>
    <xf numFmtId="3" fontId="137" fillId="0" borderId="1" xfId="0" applyNumberFormat="1" applyFont="1" applyBorder="1" applyAlignment="1">
      <alignment horizontal="right" vertical="center" wrapText="1"/>
    </xf>
    <xf numFmtId="3" fontId="137" fillId="0" borderId="68" xfId="24" applyNumberFormat="1" applyFont="1" applyFill="1" applyAlignment="1">
      <alignment horizontal="right" vertical="center" wrapText="1"/>
    </xf>
    <xf numFmtId="3" fontId="151" fillId="0" borderId="68" xfId="24" applyNumberFormat="1" applyFont="1" applyFill="1" applyAlignment="1">
      <alignment horizontal="right" vertical="center" wrapText="1"/>
    </xf>
    <xf numFmtId="3" fontId="22" fillId="0" borderId="1" xfId="0" applyNumberFormat="1" applyFont="1" applyBorder="1"/>
    <xf numFmtId="3" fontId="22" fillId="6" borderId="1" xfId="0" applyNumberFormat="1" applyFont="1" applyFill="1" applyBorder="1"/>
    <xf numFmtId="3" fontId="105" fillId="0" borderId="1" xfId="0" applyNumberFormat="1" applyFont="1" applyBorder="1"/>
    <xf numFmtId="3" fontId="107" fillId="15" borderId="59" xfId="14" applyNumberFormat="1" applyFont="1" applyFill="1" applyBorder="1" applyAlignment="1">
      <alignment wrapText="1"/>
    </xf>
    <xf numFmtId="3" fontId="137" fillId="0" borderId="60" xfId="14" applyNumberFormat="1" applyFont="1" applyBorder="1" applyAlignment="1">
      <alignment horizontal="center" wrapText="1"/>
    </xf>
    <xf numFmtId="3" fontId="107" fillId="0" borderId="61" xfId="14" applyNumberFormat="1" applyFont="1" applyBorder="1" applyAlignment="1">
      <alignment wrapText="1"/>
    </xf>
    <xf numFmtId="3" fontId="107" fillId="15" borderId="62" xfId="14" applyNumberFormat="1" applyFont="1" applyFill="1" applyBorder="1" applyAlignment="1">
      <alignment wrapText="1"/>
    </xf>
    <xf numFmtId="3" fontId="107" fillId="15" borderId="63" xfId="14" applyNumberFormat="1" applyFont="1" applyFill="1" applyBorder="1" applyAlignment="1">
      <alignment wrapText="1"/>
    </xf>
    <xf numFmtId="3" fontId="137" fillId="15" borderId="63" xfId="14" applyNumberFormat="1" applyFont="1" applyFill="1" applyBorder="1" applyAlignment="1">
      <alignment horizontal="center" wrapText="1"/>
    </xf>
    <xf numFmtId="3" fontId="107" fillId="10" borderId="62" xfId="14" applyNumberFormat="1" applyFont="1" applyFill="1" applyBorder="1" applyAlignment="1">
      <alignment wrapText="1"/>
    </xf>
    <xf numFmtId="3" fontId="107" fillId="10" borderId="63" xfId="14" applyNumberFormat="1" applyFont="1" applyFill="1" applyBorder="1" applyAlignment="1">
      <alignment wrapText="1"/>
    </xf>
    <xf numFmtId="3" fontId="107" fillId="0" borderId="64" xfId="14" applyNumberFormat="1" applyFont="1" applyBorder="1" applyAlignment="1">
      <alignment wrapText="1"/>
    </xf>
    <xf numFmtId="3" fontId="107" fillId="0" borderId="63" xfId="14" applyNumberFormat="1" applyFont="1" applyBorder="1" applyAlignment="1">
      <alignment wrapText="1"/>
    </xf>
    <xf numFmtId="3" fontId="107" fillId="0" borderId="65" xfId="14" applyNumberFormat="1" applyFont="1" applyBorder="1" applyAlignment="1">
      <alignment wrapText="1"/>
    </xf>
    <xf numFmtId="3" fontId="107" fillId="0" borderId="66" xfId="14" applyNumberFormat="1" applyFont="1" applyBorder="1" applyAlignment="1">
      <alignment wrapText="1"/>
    </xf>
    <xf numFmtId="0" fontId="103" fillId="0" borderId="1" xfId="0" applyFont="1" applyBorder="1" applyAlignment="1">
      <alignment horizontal="center" vertical="center"/>
    </xf>
    <xf numFmtId="14" fontId="4" fillId="23" borderId="38" xfId="12" applyNumberFormat="1" applyFont="1" applyFill="1" applyBorder="1" applyAlignment="1">
      <alignment horizontal="right"/>
    </xf>
    <xf numFmtId="14" fontId="4" fillId="23" borderId="26" xfId="12" applyNumberFormat="1" applyFont="1" applyFill="1" applyBorder="1" applyAlignment="1">
      <alignment horizontal="right"/>
    </xf>
    <xf numFmtId="0" fontId="18" fillId="0" borderId="1" xfId="0" quotePrefix="1" applyFont="1" applyBorder="1" applyAlignment="1">
      <alignment horizontal="center" vertical="center"/>
    </xf>
    <xf numFmtId="164" fontId="31" fillId="3" borderId="1" xfId="3" applyNumberFormat="1" applyFont="1" applyFill="1" applyBorder="1" applyAlignment="1">
      <alignment horizontal="left" vertical="center" wrapText="1"/>
    </xf>
    <xf numFmtId="164" fontId="31" fillId="0" borderId="1" xfId="5" applyNumberFormat="1" applyFont="1" applyFill="1" applyAlignment="1">
      <alignment horizontal="center" vertical="center" wrapText="1"/>
      <protection locked="0"/>
    </xf>
    <xf numFmtId="171" fontId="31" fillId="0" borderId="1" xfId="5" applyNumberFormat="1" applyFont="1" applyFill="1" applyAlignment="1">
      <alignment horizontal="center" vertical="center" wrapText="1"/>
      <protection locked="0"/>
    </xf>
    <xf numFmtId="165" fontId="31" fillId="0" borderId="1" xfId="5" applyNumberFormat="1" applyFont="1" applyFill="1" applyAlignment="1">
      <alignment horizontal="center" vertical="center" wrapText="1"/>
      <protection locked="0"/>
    </xf>
    <xf numFmtId="165" fontId="31" fillId="15" borderId="1" xfId="5" applyNumberFormat="1" applyFont="1" applyFill="1" applyAlignment="1">
      <alignment horizontal="center" vertical="center" wrapText="1"/>
      <protection locked="0"/>
    </xf>
    <xf numFmtId="3" fontId="137" fillId="10" borderId="20" xfId="0" applyNumberFormat="1" applyFont="1" applyFill="1" applyBorder="1" applyAlignment="1">
      <alignment vertical="center" wrapText="1"/>
    </xf>
    <xf numFmtId="3" fontId="130" fillId="0" borderId="34" xfId="0" applyNumberFormat="1" applyFont="1" applyBorder="1" applyAlignment="1">
      <alignment horizontal="center" vertical="center" wrapText="1"/>
    </xf>
    <xf numFmtId="14" fontId="23" fillId="0" borderId="1" xfId="0" applyNumberFormat="1" applyFont="1" applyBorder="1" applyAlignment="1">
      <alignment horizontal="left" vertical="center"/>
    </xf>
    <xf numFmtId="3" fontId="144" fillId="33" borderId="22" xfId="0" applyNumberFormat="1" applyFont="1" applyFill="1" applyBorder="1" applyAlignment="1">
      <alignment horizontal="right" vertical="center" wrapText="1"/>
    </xf>
    <xf numFmtId="0" fontId="94" fillId="35" borderId="0" xfId="12" applyFont="1" applyFill="1"/>
    <xf numFmtId="0" fontId="3" fillId="0" borderId="0" xfId="25" applyFont="1"/>
    <xf numFmtId="0" fontId="132" fillId="23" borderId="24" xfId="25" applyFont="1" applyFill="1" applyBorder="1"/>
    <xf numFmtId="0" fontId="132" fillId="23" borderId="38" xfId="25" applyFont="1" applyFill="1" applyBorder="1"/>
    <xf numFmtId="0" fontId="95" fillId="23" borderId="26" xfId="25" applyFont="1" applyFill="1" applyBorder="1"/>
    <xf numFmtId="0" fontId="95" fillId="23" borderId="26" xfId="25" applyFont="1" applyFill="1" applyBorder="1" applyAlignment="1">
      <alignment horizontal="center" vertical="center"/>
    </xf>
    <xf numFmtId="49" fontId="93" fillId="22" borderId="38" xfId="25" applyNumberFormat="1" applyFont="1" applyFill="1" applyBorder="1" applyAlignment="1">
      <alignment horizontal="left" vertical="center"/>
    </xf>
    <xf numFmtId="0" fontId="130" fillId="0" borderId="21" xfId="25" applyFont="1" applyBorder="1" applyAlignment="1">
      <alignment horizontal="center" vertical="center" wrapText="1"/>
    </xf>
    <xf numFmtId="0" fontId="130" fillId="23" borderId="28" xfId="25" applyFont="1" applyFill="1" applyBorder="1" applyAlignment="1">
      <alignment horizontal="center" vertical="center" wrapText="1"/>
    </xf>
    <xf numFmtId="0" fontId="130" fillId="23" borderId="0" xfId="25" applyFont="1" applyFill="1" applyAlignment="1">
      <alignment horizontal="center" vertical="center" wrapText="1"/>
    </xf>
    <xf numFmtId="0" fontId="137" fillId="23" borderId="0" xfId="25" applyFont="1" applyFill="1" applyAlignment="1">
      <alignment horizontal="center" vertical="center" wrapText="1"/>
    </xf>
    <xf numFmtId="0" fontId="137" fillId="23" borderId="43" xfId="25" applyFont="1" applyFill="1" applyBorder="1" applyAlignment="1">
      <alignment horizontal="center" vertical="center" wrapText="1"/>
    </xf>
    <xf numFmtId="0" fontId="130" fillId="23" borderId="16" xfId="25" applyFont="1" applyFill="1" applyBorder="1" applyAlignment="1">
      <alignment horizontal="center" vertical="center" wrapText="1"/>
    </xf>
    <xf numFmtId="0" fontId="99" fillId="0" borderId="0" xfId="25" applyFont="1" applyAlignment="1">
      <alignment vertical="center"/>
    </xf>
    <xf numFmtId="0" fontId="3" fillId="31" borderId="0" xfId="25" applyFont="1" applyFill="1"/>
    <xf numFmtId="49" fontId="29" fillId="0" borderId="28" xfId="6" applyNumberFormat="1" applyFill="1" applyBorder="1" applyAlignment="1" applyProtection="1">
      <alignment vertical="center" wrapText="1"/>
    </xf>
    <xf numFmtId="0" fontId="137" fillId="0" borderId="0" xfId="25" applyFont="1" applyAlignment="1">
      <alignment horizontal="center" vertical="center" wrapText="1"/>
    </xf>
    <xf numFmtId="0" fontId="137" fillId="0" borderId="43" xfId="25" applyFont="1" applyBorder="1" applyAlignment="1">
      <alignment horizontal="center" vertical="center" wrapText="1"/>
    </xf>
    <xf numFmtId="49" fontId="141" fillId="22" borderId="20" xfId="25" applyNumberFormat="1" applyFont="1" applyFill="1" applyBorder="1" applyAlignment="1">
      <alignment horizontal="left" vertical="center"/>
    </xf>
    <xf numFmtId="49" fontId="141" fillId="22" borderId="38" xfId="25" applyNumberFormat="1" applyFont="1" applyFill="1" applyBorder="1" applyAlignment="1">
      <alignment horizontal="left" vertical="center"/>
    </xf>
    <xf numFmtId="49" fontId="29" fillId="24" borderId="28" xfId="6" applyNumberFormat="1" applyFill="1" applyBorder="1" applyAlignment="1" applyProtection="1">
      <alignment vertical="center" wrapText="1"/>
    </xf>
    <xf numFmtId="0" fontId="137" fillId="0" borderId="16" xfId="25" applyFont="1" applyBorder="1" applyAlignment="1">
      <alignment horizontal="center" vertical="center" wrapText="1"/>
    </xf>
    <xf numFmtId="0" fontId="137" fillId="24" borderId="0" xfId="25" applyFont="1" applyFill="1" applyAlignment="1">
      <alignment horizontal="center" vertical="center" wrapText="1"/>
    </xf>
    <xf numFmtId="0" fontId="137" fillId="24" borderId="43" xfId="25" applyFont="1" applyFill="1" applyBorder="1" applyAlignment="1">
      <alignment horizontal="center" vertical="center" wrapText="1"/>
    </xf>
    <xf numFmtId="0" fontId="147" fillId="23" borderId="70" xfId="13" applyFont="1" applyFill="1" applyBorder="1" applyAlignment="1" applyProtection="1">
      <alignment horizontal="center" vertical="center" wrapText="1"/>
    </xf>
    <xf numFmtId="49" fontId="91" fillId="0" borderId="0" xfId="25" applyNumberFormat="1" applyFont="1" applyAlignment="1">
      <alignment vertical="center"/>
    </xf>
    <xf numFmtId="0" fontId="137" fillId="0" borderId="32" xfId="25" applyFont="1" applyBorder="1" applyAlignment="1">
      <alignment horizontal="center" vertical="center" wrapText="1"/>
    </xf>
    <xf numFmtId="0" fontId="171" fillId="0" borderId="69" xfId="25" applyFont="1" applyBorder="1" applyAlignment="1">
      <alignment horizontal="center" vertical="center" wrapText="1"/>
    </xf>
    <xf numFmtId="0" fontId="107" fillId="0" borderId="69" xfId="13" applyFont="1" applyFill="1" applyBorder="1" applyAlignment="1" applyProtection="1">
      <alignment vertical="center" wrapText="1"/>
    </xf>
    <xf numFmtId="49" fontId="29" fillId="0" borderId="71" xfId="6" applyNumberFormat="1" applyFill="1" applyBorder="1" applyAlignment="1" applyProtection="1">
      <alignment vertical="center" wrapText="1"/>
    </xf>
    <xf numFmtId="0" fontId="171" fillId="0" borderId="2" xfId="25" applyFont="1" applyBorder="1" applyAlignment="1">
      <alignment horizontal="center" vertical="center" wrapText="1"/>
    </xf>
    <xf numFmtId="0" fontId="107" fillId="0" borderId="2" xfId="13" applyFont="1" applyFill="1" applyBorder="1" applyAlignment="1" applyProtection="1">
      <alignment vertical="center" wrapText="1"/>
    </xf>
    <xf numFmtId="49" fontId="29" fillId="0" borderId="4" xfId="6" applyNumberFormat="1" applyFill="1" applyBorder="1" applyAlignment="1" applyProtection="1">
      <alignment vertical="center" wrapText="1"/>
    </xf>
    <xf numFmtId="0" fontId="107" fillId="0" borderId="15" xfId="13" applyFont="1" applyFill="1" applyBorder="1" applyAlignment="1" applyProtection="1">
      <alignment vertical="center" wrapText="1"/>
    </xf>
    <xf numFmtId="0" fontId="107" fillId="0" borderId="15" xfId="13" applyFont="1" applyFill="1" applyBorder="1" applyAlignment="1" applyProtection="1">
      <alignment horizontal="left" wrapText="1"/>
    </xf>
    <xf numFmtId="0" fontId="130" fillId="23" borderId="22" xfId="25" applyFont="1" applyFill="1" applyBorder="1" applyAlignment="1">
      <alignment horizontal="center" vertical="center" wrapText="1"/>
    </xf>
    <xf numFmtId="0" fontId="137" fillId="23" borderId="21" xfId="25" applyFont="1" applyFill="1" applyBorder="1" applyAlignment="1">
      <alignment horizontal="center" vertical="center" wrapText="1"/>
    </xf>
    <xf numFmtId="0" fontId="137" fillId="23" borderId="22" xfId="25" applyFont="1" applyFill="1" applyBorder="1" applyAlignment="1">
      <alignment horizontal="center" vertical="center" wrapText="1"/>
    </xf>
    <xf numFmtId="0" fontId="130" fillId="23" borderId="26" xfId="25" applyFont="1" applyFill="1" applyBorder="1" applyAlignment="1">
      <alignment horizontal="center" vertical="center" wrapText="1"/>
    </xf>
    <xf numFmtId="0" fontId="187" fillId="23" borderId="72" xfId="6" applyFont="1" applyFill="1" applyBorder="1" applyAlignment="1" applyProtection="1">
      <alignment horizontal="center" vertical="center" wrapText="1"/>
    </xf>
    <xf numFmtId="0" fontId="4" fillId="23" borderId="73" xfId="25" applyFill="1" applyBorder="1"/>
    <xf numFmtId="0" fontId="94" fillId="31" borderId="0" xfId="12" applyFont="1" applyFill="1"/>
    <xf numFmtId="0" fontId="3" fillId="31" borderId="16" xfId="25" applyFont="1" applyFill="1" applyBorder="1"/>
    <xf numFmtId="0" fontId="132" fillId="0" borderId="1" xfId="25" applyFont="1" applyBorder="1" applyAlignment="1">
      <alignment wrapText="1"/>
    </xf>
    <xf numFmtId="0" fontId="207" fillId="0" borderId="0" xfId="25" applyFont="1" applyAlignment="1">
      <alignment wrapText="1"/>
    </xf>
    <xf numFmtId="0" fontId="130" fillId="0" borderId="0" xfId="0" applyFont="1" applyAlignment="1">
      <alignment vertical="center"/>
    </xf>
    <xf numFmtId="0" fontId="4" fillId="10" borderId="13" xfId="0" applyFont="1" applyFill="1" applyBorder="1" applyAlignment="1">
      <alignment wrapText="1"/>
    </xf>
    <xf numFmtId="0" fontId="208" fillId="10" borderId="0" xfId="0" applyFont="1" applyFill="1" applyAlignment="1">
      <alignment horizontal="center"/>
    </xf>
    <xf numFmtId="0" fontId="0" fillId="10" borderId="0" xfId="0" applyFill="1"/>
    <xf numFmtId="0" fontId="4" fillId="0" borderId="21" xfId="0" applyFont="1" applyBorder="1" applyAlignment="1">
      <alignment horizontal="center" vertical="center" wrapText="1"/>
    </xf>
    <xf numFmtId="49" fontId="4" fillId="0" borderId="21" xfId="0" applyNumberFormat="1" applyFont="1" applyBorder="1" applyAlignment="1">
      <alignment horizontal="center" vertical="center" wrapText="1"/>
    </xf>
    <xf numFmtId="0" fontId="4" fillId="0" borderId="22" xfId="0" applyFont="1" applyBorder="1" applyAlignment="1">
      <alignment vertical="center" wrapText="1"/>
    </xf>
    <xf numFmtId="0" fontId="4" fillId="0" borderId="33" xfId="0" applyFont="1" applyBorder="1" applyAlignment="1">
      <alignment vertical="center"/>
    </xf>
    <xf numFmtId="49" fontId="4" fillId="0" borderId="32" xfId="0" applyNumberFormat="1" applyFont="1" applyBorder="1" applyAlignment="1">
      <alignment horizontal="center" vertical="center" wrapText="1"/>
    </xf>
    <xf numFmtId="0" fontId="4" fillId="0" borderId="33" xfId="0" applyFont="1" applyBorder="1" applyAlignment="1">
      <alignment vertical="center" wrapText="1"/>
    </xf>
    <xf numFmtId="0" fontId="162" fillId="0" borderId="32" xfId="0" applyFont="1" applyBorder="1" applyAlignment="1">
      <alignment vertical="center" wrapText="1"/>
    </xf>
    <xf numFmtId="0" fontId="162" fillId="19" borderId="33" xfId="0" applyFont="1" applyFill="1" applyBorder="1" applyAlignment="1">
      <alignment vertical="center" wrapText="1"/>
    </xf>
    <xf numFmtId="0" fontId="164" fillId="0" borderId="22" xfId="0" applyFont="1" applyBorder="1" applyAlignment="1">
      <alignment horizontal="center" vertical="center" wrapText="1"/>
    </xf>
    <xf numFmtId="0" fontId="164" fillId="0" borderId="33" xfId="0" applyFont="1" applyBorder="1" applyAlignment="1">
      <alignment horizontal="center" vertical="center" wrapText="1"/>
    </xf>
    <xf numFmtId="0" fontId="137" fillId="0" borderId="21" xfId="25" applyFont="1" applyBorder="1" applyAlignment="1">
      <alignment horizontal="center" vertical="center" wrapText="1"/>
    </xf>
    <xf numFmtId="0" fontId="107" fillId="0" borderId="43" xfId="12" applyFont="1" applyBorder="1" applyAlignment="1">
      <alignment horizontal="center" vertical="center" wrapText="1"/>
    </xf>
    <xf numFmtId="49" fontId="107" fillId="0" borderId="43" xfId="12" applyNumberFormat="1" applyFont="1" applyBorder="1" applyAlignment="1">
      <alignment horizontal="center" vertical="center" wrapText="1"/>
    </xf>
    <xf numFmtId="0" fontId="130" fillId="0" borderId="20" xfId="12" applyFont="1" applyBorder="1" applyAlignment="1">
      <alignment horizontal="center" vertical="center" wrapText="1"/>
    </xf>
    <xf numFmtId="0" fontId="137" fillId="23" borderId="20" xfId="25" applyFont="1" applyFill="1" applyBorder="1" applyAlignment="1">
      <alignment horizontal="center" vertical="center" wrapText="1"/>
    </xf>
    <xf numFmtId="0" fontId="137" fillId="0" borderId="22" xfId="12" applyFont="1" applyBorder="1" applyAlignment="1">
      <alignment horizontal="center" vertical="center" wrapText="1"/>
    </xf>
    <xf numFmtId="0" fontId="137" fillId="23" borderId="16" xfId="12" applyFont="1" applyFill="1" applyBorder="1" applyAlignment="1">
      <alignment horizontal="center" vertical="center" wrapText="1"/>
    </xf>
    <xf numFmtId="0" fontId="137" fillId="0" borderId="33" xfId="25" applyFont="1" applyBorder="1" applyAlignment="1">
      <alignment horizontal="center" vertical="center" wrapText="1"/>
    </xf>
    <xf numFmtId="0" fontId="130" fillId="23" borderId="43" xfId="12" applyFont="1" applyFill="1" applyBorder="1" applyAlignment="1">
      <alignment horizontal="center" vertical="center" wrapText="1"/>
    </xf>
    <xf numFmtId="0" fontId="107" fillId="0" borderId="43" xfId="13" applyFont="1" applyFill="1" applyBorder="1" applyAlignment="1" applyProtection="1">
      <alignment horizontal="center" vertical="center" wrapText="1"/>
    </xf>
    <xf numFmtId="49" fontId="141" fillId="22" borderId="29" xfId="25" applyNumberFormat="1" applyFont="1" applyFill="1" applyBorder="1" applyAlignment="1">
      <alignment horizontal="center" vertical="center"/>
    </xf>
    <xf numFmtId="0" fontId="107" fillId="0" borderId="43" xfId="25" applyFont="1" applyBorder="1" applyAlignment="1">
      <alignment horizontal="center" vertical="center" wrapText="1"/>
    </xf>
    <xf numFmtId="0" fontId="107" fillId="0" borderId="32" xfId="25" applyFont="1" applyBorder="1" applyAlignment="1">
      <alignment horizontal="center" vertical="center" wrapText="1"/>
    </xf>
    <xf numFmtId="49" fontId="141" fillId="22" borderId="29" xfId="12" applyNumberFormat="1" applyFont="1" applyFill="1" applyBorder="1" applyAlignment="1">
      <alignment horizontal="left" vertical="center"/>
    </xf>
    <xf numFmtId="0" fontId="137" fillId="0" borderId="16" xfId="12" applyFont="1" applyBorder="1" applyAlignment="1">
      <alignment horizontal="center" vertical="center" wrapText="1"/>
    </xf>
    <xf numFmtId="49" fontId="137" fillId="0" borderId="16" xfId="12" applyNumberFormat="1" applyFont="1" applyBorder="1" applyAlignment="1">
      <alignment horizontal="center" vertical="center" wrapText="1"/>
    </xf>
    <xf numFmtId="0" fontId="107" fillId="0" borderId="43" xfId="13" applyFont="1" applyFill="1" applyBorder="1" applyAlignment="1" applyProtection="1">
      <alignment vertical="center" wrapText="1"/>
    </xf>
    <xf numFmtId="0" fontId="210" fillId="0" borderId="43" xfId="13" applyFont="1" applyFill="1" applyBorder="1" applyAlignment="1" applyProtection="1">
      <alignment vertical="center" wrapText="1"/>
    </xf>
    <xf numFmtId="0" fontId="9" fillId="23" borderId="73" xfId="12" applyFont="1" applyFill="1" applyBorder="1"/>
    <xf numFmtId="0" fontId="130" fillId="23" borderId="35" xfId="12" applyFont="1" applyFill="1" applyBorder="1" applyAlignment="1">
      <alignment horizontal="center" vertical="center" wrapText="1"/>
    </xf>
    <xf numFmtId="0" fontId="130" fillId="23" borderId="32" xfId="12" applyFont="1" applyFill="1" applyBorder="1" applyAlignment="1">
      <alignment horizontal="center" vertical="center" wrapText="1"/>
    </xf>
    <xf numFmtId="0" fontId="137" fillId="23" borderId="32" xfId="12" applyFont="1" applyFill="1" applyBorder="1" applyAlignment="1">
      <alignment horizontal="center" vertical="center" wrapText="1"/>
    </xf>
    <xf numFmtId="0" fontId="137" fillId="23" borderId="33" xfId="12" applyFont="1" applyFill="1" applyBorder="1" applyAlignment="1">
      <alignment horizontal="center" vertical="center" wrapText="1"/>
    </xf>
    <xf numFmtId="0" fontId="130" fillId="23" borderId="33" xfId="12" applyFont="1" applyFill="1" applyBorder="1" applyAlignment="1">
      <alignment horizontal="center" vertical="center" wrapText="1"/>
    </xf>
    <xf numFmtId="49" fontId="141" fillId="22" borderId="25" xfId="25" applyNumberFormat="1" applyFont="1" applyFill="1" applyBorder="1" applyAlignment="1">
      <alignment horizontal="left" vertical="center"/>
    </xf>
    <xf numFmtId="49" fontId="141" fillId="22" borderId="25" xfId="12" applyNumberFormat="1" applyFont="1" applyFill="1" applyBorder="1" applyAlignment="1">
      <alignment horizontal="left" vertical="center"/>
    </xf>
    <xf numFmtId="3" fontId="0" fillId="17" borderId="32" xfId="0" applyNumberFormat="1" applyFill="1" applyBorder="1" applyAlignment="1">
      <alignment horizontal="center" vertical="center" wrapText="1"/>
    </xf>
    <xf numFmtId="3" fontId="0" fillId="17" borderId="33" xfId="0" applyNumberFormat="1" applyFill="1" applyBorder="1" applyAlignment="1">
      <alignment vertical="center" wrapText="1"/>
    </xf>
    <xf numFmtId="3" fontId="0" fillId="0" borderId="32" xfId="0" applyNumberFormat="1" applyBorder="1" applyAlignment="1">
      <alignment horizontal="center" vertical="center"/>
    </xf>
    <xf numFmtId="3" fontId="43" fillId="0" borderId="33" xfId="0" applyNumberFormat="1" applyFont="1" applyBorder="1" applyAlignment="1">
      <alignment horizontal="left" vertical="center" wrapText="1" indent="2"/>
    </xf>
    <xf numFmtId="3" fontId="0" fillId="0" borderId="21" xfId="0" applyNumberFormat="1" applyBorder="1" applyAlignment="1">
      <alignment vertical="center"/>
    </xf>
    <xf numFmtId="3" fontId="43" fillId="14" borderId="20" xfId="0" applyNumberFormat="1" applyFont="1" applyFill="1" applyBorder="1" applyAlignment="1">
      <alignment vertical="center" wrapText="1"/>
    </xf>
    <xf numFmtId="3" fontId="0" fillId="17" borderId="32" xfId="0" applyNumberFormat="1" applyFill="1" applyBorder="1" applyAlignment="1">
      <alignment horizontal="center" vertical="center"/>
    </xf>
    <xf numFmtId="3" fontId="0" fillId="10" borderId="20" xfId="0" applyNumberFormat="1" applyFill="1" applyBorder="1" applyAlignment="1">
      <alignment vertical="center" wrapText="1"/>
    </xf>
    <xf numFmtId="3" fontId="43" fillId="0" borderId="35" xfId="0" applyNumberFormat="1" applyFont="1" applyBorder="1" applyAlignment="1">
      <alignment horizontal="left" vertical="center" wrapText="1" indent="2"/>
    </xf>
    <xf numFmtId="3" fontId="43" fillId="14" borderId="21" xfId="0" applyNumberFormat="1" applyFont="1" applyFill="1" applyBorder="1" applyAlignment="1">
      <alignment vertical="center" wrapText="1"/>
    </xf>
    <xf numFmtId="3" fontId="43" fillId="14" borderId="33" xfId="0" applyNumberFormat="1" applyFont="1" applyFill="1" applyBorder="1" applyAlignment="1">
      <alignment vertical="center" wrapText="1"/>
    </xf>
    <xf numFmtId="3" fontId="0" fillId="18" borderId="34" xfId="0" applyNumberFormat="1" applyFill="1" applyBorder="1" applyAlignment="1">
      <alignment horizontal="center" vertical="center" wrapText="1"/>
    </xf>
    <xf numFmtId="3" fontId="19" fillId="0" borderId="32" xfId="0" applyNumberFormat="1" applyFont="1" applyBorder="1" applyAlignment="1">
      <alignment horizontal="center" vertical="center"/>
    </xf>
    <xf numFmtId="3" fontId="19" fillId="0" borderId="33" xfId="0" applyNumberFormat="1" applyFont="1" applyBorder="1" applyAlignment="1">
      <alignment vertical="center" wrapText="1"/>
    </xf>
    <xf numFmtId="3" fontId="0" fillId="14" borderId="20" xfId="0" applyNumberFormat="1" applyFill="1" applyBorder="1" applyAlignment="1">
      <alignment vertical="center"/>
    </xf>
    <xf numFmtId="3" fontId="0" fillId="14" borderId="21" xfId="0" applyNumberFormat="1" applyFill="1" applyBorder="1" applyAlignment="1">
      <alignment vertical="center"/>
    </xf>
    <xf numFmtId="3" fontId="0" fillId="14" borderId="33" xfId="0" applyNumberFormat="1" applyFill="1" applyBorder="1" applyAlignment="1">
      <alignment vertical="center"/>
    </xf>
    <xf numFmtId="3" fontId="0" fillId="14" borderId="20" xfId="0" applyNumberFormat="1" applyFill="1" applyBorder="1" applyAlignment="1">
      <alignment vertical="center" wrapText="1"/>
    </xf>
    <xf numFmtId="3" fontId="19" fillId="14" borderId="20" xfId="0" applyNumberFormat="1" applyFont="1" applyFill="1" applyBorder="1" applyAlignment="1">
      <alignment vertical="center" wrapText="1"/>
    </xf>
    <xf numFmtId="3" fontId="19" fillId="14" borderId="21" xfId="0" applyNumberFormat="1" applyFont="1" applyFill="1" applyBorder="1" applyAlignment="1">
      <alignment vertical="center" wrapText="1"/>
    </xf>
    <xf numFmtId="3" fontId="19" fillId="14" borderId="21" xfId="0" applyNumberFormat="1" applyFont="1" applyFill="1" applyBorder="1" applyAlignment="1">
      <alignment horizontal="center" vertical="center" wrapText="1"/>
    </xf>
    <xf numFmtId="3" fontId="0" fillId="14" borderId="20" xfId="0" applyNumberFormat="1" applyFill="1" applyBorder="1" applyAlignment="1">
      <alignment horizontal="center" vertical="center" wrapText="1"/>
    </xf>
    <xf numFmtId="49" fontId="145" fillId="24" borderId="28" xfId="6" applyNumberFormat="1" applyFont="1" applyFill="1" applyBorder="1" applyAlignment="1" applyProtection="1">
      <alignment horizontal="left" vertical="center" wrapText="1"/>
    </xf>
    <xf numFmtId="3" fontId="107" fillId="0" borderId="74" xfId="14" applyNumberFormat="1" applyFont="1" applyBorder="1" applyAlignment="1">
      <alignment wrapText="1"/>
    </xf>
    <xf numFmtId="3" fontId="107" fillId="0" borderId="75" xfId="14" applyNumberFormat="1" applyFont="1" applyBorder="1" applyAlignment="1">
      <alignment wrapText="1"/>
    </xf>
    <xf numFmtId="3" fontId="107" fillId="0" borderId="76" xfId="14" applyNumberFormat="1" applyFont="1" applyBorder="1" applyAlignment="1">
      <alignment wrapText="1"/>
    </xf>
    <xf numFmtId="3" fontId="107" fillId="0" borderId="1" xfId="14" applyNumberFormat="1" applyFont="1" applyBorder="1" applyAlignment="1">
      <alignment wrapText="1"/>
    </xf>
    <xf numFmtId="164" fontId="211" fillId="0" borderId="0" xfId="0" applyNumberFormat="1" applyFont="1" applyAlignment="1">
      <alignment vertical="center" wrapText="1"/>
    </xf>
    <xf numFmtId="164" fontId="190" fillId="0" borderId="0" xfId="0" applyNumberFormat="1" applyFont="1" applyAlignment="1">
      <alignment vertical="center"/>
    </xf>
    <xf numFmtId="164" fontId="190" fillId="0" borderId="1" xfId="0" applyNumberFormat="1" applyFont="1" applyBorder="1" applyAlignment="1">
      <alignment horizontal="center" vertical="center"/>
    </xf>
    <xf numFmtId="10" fontId="190" fillId="0" borderId="1" xfId="0" quotePrefix="1" applyNumberFormat="1" applyFont="1" applyBorder="1" applyAlignment="1">
      <alignment vertical="center" wrapText="1"/>
    </xf>
    <xf numFmtId="164" fontId="212" fillId="0" borderId="1" xfId="0" applyNumberFormat="1" applyFont="1" applyBorder="1" applyAlignment="1">
      <alignment vertical="center"/>
    </xf>
    <xf numFmtId="167" fontId="31" fillId="0" borderId="1" xfId="0" applyNumberFormat="1" applyFont="1" applyBorder="1" applyAlignment="1">
      <alignment vertical="center"/>
    </xf>
    <xf numFmtId="0" fontId="18" fillId="0" borderId="1" xfId="0" quotePrefix="1" applyFont="1" applyBorder="1" applyAlignment="1">
      <alignment horizontal="center"/>
    </xf>
    <xf numFmtId="0" fontId="56" fillId="6" borderId="1" xfId="3" applyFont="1" applyFill="1" applyBorder="1" applyAlignment="1">
      <alignment horizontal="left" vertical="center" wrapText="1" indent="1"/>
    </xf>
    <xf numFmtId="3" fontId="31" fillId="6" borderId="1" xfId="5" applyFont="1" applyFill="1" applyAlignment="1">
      <alignment horizontal="center" vertical="center"/>
      <protection locked="0"/>
    </xf>
    <xf numFmtId="0" fontId="18" fillId="6" borderId="1" xfId="0" applyFont="1" applyFill="1" applyBorder="1"/>
    <xf numFmtId="0" fontId="3" fillId="31" borderId="0" xfId="12" applyFont="1" applyFill="1" applyAlignment="1">
      <alignment vertical="center"/>
    </xf>
    <xf numFmtId="0" fontId="1" fillId="31" borderId="0" xfId="12" applyFont="1" applyFill="1" applyAlignment="1">
      <alignment vertical="center"/>
    </xf>
    <xf numFmtId="0" fontId="95" fillId="31" borderId="0" xfId="12" applyFont="1" applyFill="1" applyAlignment="1">
      <alignment horizontal="center" vertical="center" wrapText="1"/>
    </xf>
    <xf numFmtId="49" fontId="23" fillId="0" borderId="1" xfId="0" applyNumberFormat="1" applyFont="1" applyBorder="1" applyAlignment="1">
      <alignment vertical="center"/>
    </xf>
    <xf numFmtId="0" fontId="29" fillId="0" borderId="1" xfId="6" applyBorder="1"/>
    <xf numFmtId="0" fontId="94" fillId="36" borderId="0" xfId="12" applyFont="1" applyFill="1" applyAlignment="1">
      <alignment vertical="center"/>
    </xf>
    <xf numFmtId="0" fontId="99" fillId="36" borderId="0" xfId="0" applyFont="1" applyFill="1" applyAlignment="1">
      <alignment vertical="center"/>
    </xf>
    <xf numFmtId="0" fontId="98" fillId="36" borderId="0" xfId="12" applyFont="1" applyFill="1" applyAlignment="1">
      <alignment vertical="center"/>
    </xf>
    <xf numFmtId="0" fontId="213" fillId="36" borderId="0" xfId="12" applyFont="1" applyFill="1" applyAlignment="1">
      <alignment vertical="center"/>
    </xf>
    <xf numFmtId="0" fontId="214" fillId="6" borderId="22" xfId="12" applyFont="1" applyFill="1" applyBorder="1" applyAlignment="1">
      <alignment horizontal="center" vertical="center" wrapText="1"/>
    </xf>
    <xf numFmtId="0" fontId="214" fillId="0" borderId="21" xfId="12" applyFont="1" applyBorder="1" applyAlignment="1">
      <alignment horizontal="center" vertical="center" wrapText="1"/>
    </xf>
    <xf numFmtId="169" fontId="23" fillId="0" borderId="1" xfId="0" applyNumberFormat="1" applyFont="1" applyBorder="1" applyAlignment="1">
      <alignment vertical="center" wrapText="1"/>
    </xf>
    <xf numFmtId="0" fontId="23" fillId="0" borderId="1" xfId="0" applyFont="1" applyBorder="1" applyAlignment="1">
      <alignment horizontal="center" wrapText="1"/>
    </xf>
    <xf numFmtId="0" fontId="23" fillId="0" borderId="7" xfId="0" applyFont="1" applyBorder="1" applyAlignment="1">
      <alignment wrapText="1"/>
    </xf>
    <xf numFmtId="0" fontId="23" fillId="0" borderId="3" xfId="0" applyFont="1" applyBorder="1" applyAlignment="1">
      <alignment vertical="center" wrapText="1"/>
    </xf>
    <xf numFmtId="169" fontId="22" fillId="0" borderId="1" xfId="0" applyNumberFormat="1" applyFont="1" applyBorder="1" applyAlignment="1">
      <alignment vertical="center" wrapText="1"/>
    </xf>
    <xf numFmtId="3" fontId="23" fillId="0" borderId="3" xfId="0" applyNumberFormat="1" applyFont="1" applyBorder="1" applyAlignment="1">
      <alignment horizontal="center" vertical="center" wrapText="1"/>
    </xf>
    <xf numFmtId="14" fontId="0" fillId="0" borderId="0" xfId="20" applyNumberFormat="1" applyFont="1" applyBorder="1" applyAlignment="1">
      <alignment horizontal="center" vertical="center" wrapText="1"/>
    </xf>
    <xf numFmtId="0" fontId="23" fillId="6" borderId="1" xfId="0" applyFont="1" applyFill="1" applyBorder="1" applyAlignment="1">
      <alignment horizontal="center" vertical="center" wrapText="1"/>
    </xf>
    <xf numFmtId="0" fontId="23" fillId="6" borderId="7" xfId="0" applyFont="1" applyFill="1" applyBorder="1" applyAlignment="1">
      <alignment vertical="center" wrapText="1"/>
    </xf>
    <xf numFmtId="169" fontId="23" fillId="6" borderId="1" xfId="0" applyNumberFormat="1" applyFont="1" applyFill="1" applyBorder="1" applyAlignment="1">
      <alignment horizontal="center" vertical="center" wrapText="1"/>
    </xf>
    <xf numFmtId="0" fontId="4" fillId="0" borderId="0" xfId="0" applyFont="1"/>
    <xf numFmtId="0" fontId="2" fillId="0" borderId="0" xfId="12" applyFont="1" applyAlignment="1">
      <alignment vertical="center"/>
    </xf>
    <xf numFmtId="49" fontId="107" fillId="0" borderId="0" xfId="12" applyNumberFormat="1" applyFont="1" applyAlignment="1">
      <alignment horizontal="left" vertical="center" wrapText="1"/>
    </xf>
    <xf numFmtId="0" fontId="142" fillId="23" borderId="20" xfId="12" applyFont="1" applyFill="1" applyBorder="1" applyAlignment="1">
      <alignment horizontal="center" vertical="center" wrapText="1"/>
    </xf>
    <xf numFmtId="0" fontId="9" fillId="0" borderId="26" xfId="0" applyFont="1" applyBorder="1" applyAlignment="1">
      <alignment horizontal="center" vertical="center" wrapText="1"/>
    </xf>
    <xf numFmtId="49" fontId="157" fillId="22" borderId="20" xfId="12" applyNumberFormat="1" applyFont="1" applyFill="1" applyBorder="1" applyAlignment="1">
      <alignment horizontal="left" vertical="center"/>
    </xf>
    <xf numFmtId="0" fontId="158" fillId="0" borderId="26" xfId="0" applyFont="1" applyBorder="1" applyAlignment="1">
      <alignment horizontal="left" vertical="center"/>
    </xf>
    <xf numFmtId="0" fontId="94"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32" fillId="22" borderId="20" xfId="12" applyFont="1" applyFill="1" applyBorder="1" applyAlignment="1">
      <alignment horizontal="left" vertical="center"/>
    </xf>
    <xf numFmtId="0" fontId="9" fillId="0" borderId="26" xfId="0" applyFont="1" applyBorder="1" applyAlignment="1">
      <alignment vertical="center"/>
    </xf>
    <xf numFmtId="0" fontId="143" fillId="23" borderId="26" xfId="13" applyFont="1" applyFill="1" applyBorder="1" applyAlignment="1" applyProtection="1">
      <alignment horizontal="center" vertical="center" wrapText="1"/>
    </xf>
    <xf numFmtId="0" fontId="29" fillId="0" borderId="0" xfId="6" applyBorder="1" applyAlignment="1">
      <alignment horizontal="left" vertical="center"/>
    </xf>
    <xf numFmtId="0" fontId="30" fillId="0" borderId="0" xfId="0" applyFont="1" applyAlignment="1">
      <alignment horizontal="left" vertical="center"/>
    </xf>
    <xf numFmtId="0" fontId="29" fillId="0" borderId="9" xfId="6" applyBorder="1"/>
    <xf numFmtId="0" fontId="29" fillId="0" borderId="10" xfId="6" applyBorder="1"/>
    <xf numFmtId="0" fontId="29" fillId="0" borderId="11" xfId="6" applyBorder="1"/>
    <xf numFmtId="0" fontId="29" fillId="0" borderId="2" xfId="6" applyBorder="1" applyAlignment="1">
      <alignment horizontal="left" vertical="center"/>
    </xf>
    <xf numFmtId="0" fontId="29" fillId="0" borderId="4" xfId="6" applyBorder="1" applyAlignment="1">
      <alignment horizontal="left" vertical="center"/>
    </xf>
    <xf numFmtId="0" fontId="29" fillId="0" borderId="12" xfId="6" applyBorder="1" applyAlignment="1">
      <alignment horizontal="left" vertical="center"/>
    </xf>
    <xf numFmtId="0" fontId="29" fillId="0" borderId="5" xfId="6" applyBorder="1" applyAlignment="1">
      <alignment horizontal="left" vertical="center"/>
    </xf>
    <xf numFmtId="0" fontId="29" fillId="0" borderId="6" xfId="6" applyBorder="1" applyAlignment="1">
      <alignment horizontal="left" vertical="center"/>
    </xf>
    <xf numFmtId="0" fontId="22" fillId="0" borderId="1" xfId="0" applyFont="1" applyBorder="1" applyAlignment="1">
      <alignment horizontal="center" vertical="center" wrapText="1"/>
    </xf>
    <xf numFmtId="0" fontId="22" fillId="0" borderId="0" xfId="0" applyFont="1" applyAlignment="1">
      <alignment horizontal="center" vertical="center" wrapText="1"/>
    </xf>
    <xf numFmtId="0" fontId="22" fillId="0" borderId="4" xfId="0" applyFont="1" applyBorder="1" applyAlignment="1">
      <alignment horizontal="center" vertical="center" wrapText="1"/>
    </xf>
    <xf numFmtId="0" fontId="22" fillId="0" borderId="5" xfId="0" applyFont="1" applyBorder="1" applyAlignment="1">
      <alignment horizontal="center" vertical="center" wrapText="1"/>
    </xf>
    <xf numFmtId="0" fontId="22" fillId="0" borderId="6" xfId="0" applyFont="1" applyBorder="1" applyAlignment="1">
      <alignment horizontal="center" vertical="center" wrapText="1"/>
    </xf>
    <xf numFmtId="0" fontId="26" fillId="2" borderId="7" xfId="0" applyFont="1" applyFill="1" applyBorder="1" applyAlignment="1">
      <alignment horizontal="left" vertical="center" wrapText="1"/>
    </xf>
    <xf numFmtId="0" fontId="26" fillId="2" borderId="3" xfId="0" applyFont="1" applyFill="1" applyBorder="1" applyAlignment="1">
      <alignment horizontal="left" vertical="center" wrapText="1"/>
    </xf>
    <xf numFmtId="0" fontId="19" fillId="2" borderId="7" xfId="0" applyFont="1" applyFill="1" applyBorder="1" applyAlignment="1">
      <alignment horizontal="left" vertical="center" wrapText="1"/>
    </xf>
    <xf numFmtId="0" fontId="19" fillId="2" borderId="3" xfId="0" applyFont="1" applyFill="1" applyBorder="1" applyAlignment="1">
      <alignment horizontal="left" vertical="center" wrapText="1"/>
    </xf>
    <xf numFmtId="0" fontId="26" fillId="6" borderId="7" xfId="0" applyFont="1" applyFill="1" applyBorder="1" applyAlignment="1">
      <alignment horizontal="left" vertical="center" wrapText="1"/>
    </xf>
    <xf numFmtId="0" fontId="26" fillId="6" borderId="3" xfId="0" applyFont="1" applyFill="1" applyBorder="1" applyAlignment="1">
      <alignment horizontal="left" vertical="center" wrapText="1"/>
    </xf>
    <xf numFmtId="0" fontId="32" fillId="6" borderId="7" xfId="0" applyFont="1" applyFill="1" applyBorder="1" applyAlignment="1">
      <alignment horizontal="left" vertical="center" wrapText="1"/>
    </xf>
    <xf numFmtId="0" fontId="32" fillId="6" borderId="3" xfId="0" applyFont="1" applyFill="1" applyBorder="1" applyAlignment="1">
      <alignment horizontal="left" vertical="center" wrapText="1"/>
    </xf>
    <xf numFmtId="0" fontId="19" fillId="0" borderId="0" xfId="0" applyFont="1" applyAlignment="1">
      <alignment vertical="center" wrapText="1"/>
    </xf>
    <xf numFmtId="0" fontId="29" fillId="0" borderId="9" xfId="6" applyBorder="1" applyAlignment="1"/>
    <xf numFmtId="0" fontId="29" fillId="0" borderId="10" xfId="6" applyBorder="1" applyAlignment="1"/>
    <xf numFmtId="0" fontId="29" fillId="0" borderId="11" xfId="6" applyBorder="1" applyAlignment="1"/>
    <xf numFmtId="0" fontId="40" fillId="0" borderId="0" xfId="0" applyFont="1" applyAlignment="1">
      <alignment horizontal="justify" vertical="center" wrapText="1"/>
    </xf>
    <xf numFmtId="0" fontId="0" fillId="8" borderId="1" xfId="0" applyFill="1" applyBorder="1" applyAlignment="1">
      <alignment horizontal="center" vertical="center" wrapText="1"/>
    </xf>
    <xf numFmtId="0" fontId="19" fillId="0" borderId="0" xfId="0" applyFont="1" applyAlignment="1">
      <alignment horizontal="justify" vertical="center" wrapText="1"/>
    </xf>
    <xf numFmtId="0" fontId="0" fillId="0" borderId="0" xfId="0" applyAlignment="1">
      <alignment horizontal="justify" vertical="center" wrapText="1"/>
    </xf>
    <xf numFmtId="0" fontId="37" fillId="0" borderId="0" xfId="0" applyFont="1" applyAlignment="1">
      <alignment horizontal="justify" vertical="center" wrapText="1"/>
    </xf>
    <xf numFmtId="0" fontId="38" fillId="0" borderId="0" xfId="0" applyFont="1" applyAlignment="1">
      <alignment horizontal="justify" vertical="center" wrapText="1"/>
    </xf>
    <xf numFmtId="0" fontId="39" fillId="0" borderId="0" xfId="0" applyFont="1" applyAlignment="1">
      <alignment horizontal="justify" vertical="center" wrapText="1"/>
    </xf>
    <xf numFmtId="0" fontId="0" fillId="0" borderId="1" xfId="0" applyBorder="1" applyAlignment="1">
      <alignment horizontal="center" vertical="center"/>
    </xf>
    <xf numFmtId="0" fontId="0" fillId="0" borderId="1" xfId="0" applyBorder="1" applyAlignment="1">
      <alignment horizontal="center" vertical="center" wrapText="1"/>
    </xf>
    <xf numFmtId="0" fontId="0" fillId="0" borderId="7" xfId="0" applyBorder="1" applyAlignment="1">
      <alignment horizontal="center" vertical="center"/>
    </xf>
    <xf numFmtId="0" fontId="0" fillId="0" borderId="3" xfId="0" applyBorder="1" applyAlignment="1">
      <alignment horizontal="center" vertical="center"/>
    </xf>
    <xf numFmtId="0" fontId="0" fillId="0" borderId="8" xfId="0" applyBorder="1" applyAlignment="1">
      <alignment horizontal="center" vertical="center"/>
    </xf>
    <xf numFmtId="0" fontId="48" fillId="0" borderId="7" xfId="0" applyFont="1" applyBorder="1" applyAlignment="1">
      <alignment horizontal="center" vertical="center" wrapText="1"/>
    </xf>
    <xf numFmtId="0" fontId="48" fillId="0" borderId="3" xfId="0" applyFont="1" applyBorder="1" applyAlignment="1">
      <alignment horizontal="center" vertical="center" wrapText="1"/>
    </xf>
    <xf numFmtId="0" fontId="48" fillId="0" borderId="8" xfId="0" applyFont="1" applyBorder="1" applyAlignment="1">
      <alignment horizontal="center" vertical="center" wrapText="1"/>
    </xf>
    <xf numFmtId="0" fontId="49" fillId="10" borderId="7" xfId="0" applyFont="1" applyFill="1" applyBorder="1" applyAlignment="1">
      <alignment horizontal="center" vertical="center" wrapText="1"/>
    </xf>
    <xf numFmtId="0" fontId="49" fillId="10" borderId="8" xfId="0" applyFont="1" applyFill="1" applyBorder="1" applyAlignment="1">
      <alignment horizontal="center" vertical="center" wrapText="1"/>
    </xf>
    <xf numFmtId="0" fontId="50" fillId="0" borderId="9" xfId="0" applyFont="1" applyBorder="1" applyAlignment="1">
      <alignment horizontal="center" vertical="center" wrapText="1"/>
    </xf>
    <xf numFmtId="0" fontId="51" fillId="0" borderId="14" xfId="0" applyFont="1" applyBorder="1" applyAlignment="1">
      <alignment horizontal="center" vertical="center" wrapText="1"/>
    </xf>
    <xf numFmtId="0" fontId="56" fillId="6" borderId="7" xfId="0" applyFont="1" applyFill="1" applyBorder="1" applyAlignment="1">
      <alignment horizontal="center" vertical="center"/>
    </xf>
    <xf numFmtId="0" fontId="56" fillId="6" borderId="3" xfId="0" applyFont="1" applyFill="1" applyBorder="1" applyAlignment="1">
      <alignment horizontal="center" vertical="center"/>
    </xf>
    <xf numFmtId="0" fontId="56" fillId="6" borderId="8" xfId="0" applyFont="1" applyFill="1" applyBorder="1" applyAlignment="1">
      <alignment horizontal="center" vertical="center"/>
    </xf>
    <xf numFmtId="0" fontId="56" fillId="6" borderId="7" xfId="0" applyFont="1" applyFill="1" applyBorder="1" applyAlignment="1">
      <alignment horizontal="center" vertical="center" wrapText="1"/>
    </xf>
    <xf numFmtId="0" fontId="56" fillId="6" borderId="3" xfId="0" applyFont="1" applyFill="1" applyBorder="1" applyAlignment="1">
      <alignment horizontal="center" vertical="center" wrapText="1"/>
    </xf>
    <xf numFmtId="0" fontId="56" fillId="6" borderId="8" xfId="0" applyFont="1" applyFill="1" applyBorder="1" applyAlignment="1">
      <alignment horizontal="center" vertical="center" wrapText="1"/>
    </xf>
    <xf numFmtId="0" fontId="59" fillId="6" borderId="7" xfId="0" applyFont="1" applyFill="1" applyBorder="1" applyAlignment="1">
      <alignment horizontal="center" vertical="center"/>
    </xf>
    <xf numFmtId="0" fontId="59" fillId="6" borderId="3" xfId="0" applyFont="1" applyFill="1" applyBorder="1" applyAlignment="1">
      <alignment horizontal="center" vertical="center"/>
    </xf>
    <xf numFmtId="0" fontId="59" fillId="6" borderId="8" xfId="0" applyFont="1" applyFill="1" applyBorder="1" applyAlignment="1">
      <alignment horizontal="center" vertical="center"/>
    </xf>
    <xf numFmtId="0" fontId="31" fillId="0" borderId="13" xfId="0" applyFont="1" applyBorder="1" applyAlignment="1">
      <alignment horizontal="center" vertical="center"/>
    </xf>
    <xf numFmtId="0" fontId="31" fillId="0" borderId="15" xfId="0" applyFont="1" applyBorder="1" applyAlignment="1">
      <alignment horizontal="center" vertical="center"/>
    </xf>
    <xf numFmtId="0" fontId="31" fillId="0" borderId="14" xfId="0" applyFont="1" applyBorder="1" applyAlignment="1">
      <alignment horizontal="center" vertical="center"/>
    </xf>
    <xf numFmtId="0" fontId="31" fillId="0" borderId="13" xfId="0" applyFont="1" applyBorder="1" applyAlignment="1">
      <alignment horizontal="left" vertical="center" wrapText="1"/>
    </xf>
    <xf numFmtId="0" fontId="31" fillId="0" borderId="15" xfId="0" applyFont="1" applyBorder="1" applyAlignment="1">
      <alignment horizontal="left" vertical="center" wrapText="1"/>
    </xf>
    <xf numFmtId="0" fontId="31" fillId="0" borderId="14" xfId="0" applyFont="1" applyBorder="1" applyAlignment="1">
      <alignment horizontal="left" vertical="center" wrapText="1"/>
    </xf>
    <xf numFmtId="164" fontId="31" fillId="0" borderId="13" xfId="0" applyNumberFormat="1" applyFont="1" applyBorder="1" applyAlignment="1">
      <alignment horizontal="right" vertical="center"/>
    </xf>
    <xf numFmtId="164" fontId="31" fillId="0" borderId="15" xfId="0" applyNumberFormat="1" applyFont="1" applyBorder="1" applyAlignment="1">
      <alignment horizontal="right" vertical="center"/>
    </xf>
    <xf numFmtId="164" fontId="31" fillId="0" borderId="14" xfId="0" applyNumberFormat="1" applyFont="1" applyBorder="1" applyAlignment="1">
      <alignment horizontal="right" vertical="center"/>
    </xf>
    <xf numFmtId="0" fontId="31" fillId="0" borderId="13" xfId="0" applyFont="1" applyBorder="1" applyAlignment="1">
      <alignment horizontal="center" vertical="center" wrapText="1"/>
    </xf>
    <xf numFmtId="0" fontId="31" fillId="0" borderId="15" xfId="0" applyFont="1" applyBorder="1" applyAlignment="1">
      <alignment horizontal="center" vertical="center" wrapText="1"/>
    </xf>
    <xf numFmtId="0" fontId="31" fillId="0" borderId="14" xfId="0" applyFont="1" applyBorder="1" applyAlignment="1">
      <alignment horizontal="center" vertical="center" wrapText="1"/>
    </xf>
    <xf numFmtId="0" fontId="23" fillId="0" borderId="0" xfId="0" applyFont="1" applyAlignment="1">
      <alignment vertical="center" wrapText="1"/>
    </xf>
    <xf numFmtId="0" fontId="26" fillId="9" borderId="7" xfId="0" applyFont="1" applyFill="1" applyBorder="1" applyAlignment="1">
      <alignment horizontal="center" vertical="center" wrapText="1"/>
    </xf>
    <xf numFmtId="0" fontId="26" fillId="9" borderId="3" xfId="0" applyFont="1" applyFill="1" applyBorder="1" applyAlignment="1">
      <alignment horizontal="center" vertical="center" wrapText="1"/>
    </xf>
    <xf numFmtId="0" fontId="26" fillId="9" borderId="8" xfId="0" applyFont="1" applyFill="1" applyBorder="1" applyAlignment="1">
      <alignment horizontal="center"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wrapText="1"/>
    </xf>
    <xf numFmtId="0" fontId="23" fillId="0" borderId="1" xfId="0" applyFont="1" applyBorder="1" applyAlignment="1">
      <alignment vertical="center"/>
    </xf>
    <xf numFmtId="0" fontId="18" fillId="8" borderId="13" xfId="0" applyFont="1" applyFill="1" applyBorder="1" applyAlignment="1">
      <alignment horizontal="center" vertical="center" wrapText="1"/>
    </xf>
    <xf numFmtId="0" fontId="18" fillId="8" borderId="15" xfId="0" applyFont="1" applyFill="1" applyBorder="1" applyAlignment="1">
      <alignment horizontal="center" vertical="center" wrapText="1"/>
    </xf>
    <xf numFmtId="0" fontId="18" fillId="8" borderId="14"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11"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6" xfId="0" applyFont="1" applyFill="1" applyBorder="1" applyAlignment="1">
      <alignment horizontal="center" vertical="center" wrapText="1"/>
    </xf>
    <xf numFmtId="0" fontId="18" fillId="8" borderId="10"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34" fillId="0" borderId="0" xfId="0" applyFont="1" applyAlignment="1">
      <alignment wrapText="1"/>
    </xf>
    <xf numFmtId="0" fontId="0" fillId="0" borderId="0" xfId="0" applyAlignment="1">
      <alignment wrapText="1"/>
    </xf>
    <xf numFmtId="0" fontId="19" fillId="15" borderId="7" xfId="0" applyFont="1" applyFill="1" applyBorder="1" applyAlignment="1">
      <alignment horizontal="center"/>
    </xf>
    <xf numFmtId="0" fontId="19" fillId="15" borderId="3" xfId="0" applyFont="1" applyFill="1" applyBorder="1" applyAlignment="1">
      <alignment horizontal="center"/>
    </xf>
    <xf numFmtId="0" fontId="19" fillId="15" borderId="8" xfId="0" applyFont="1" applyFill="1" applyBorder="1" applyAlignment="1">
      <alignment horizontal="center"/>
    </xf>
    <xf numFmtId="0" fontId="19" fillId="0" borderId="1" xfId="0" applyFont="1" applyBorder="1" applyAlignment="1">
      <alignment horizontal="center" wrapText="1"/>
    </xf>
    <xf numFmtId="0" fontId="0" fillId="0" borderId="9"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0" borderId="6" xfId="0" applyBorder="1" applyAlignment="1">
      <alignment horizontal="center"/>
    </xf>
    <xf numFmtId="0" fontId="32" fillId="15" borderId="7" xfId="0" applyFont="1" applyFill="1" applyBorder="1" applyAlignment="1">
      <alignment horizontal="center"/>
    </xf>
    <xf numFmtId="0" fontId="32" fillId="15" borderId="3" xfId="0" applyFont="1" applyFill="1" applyBorder="1" applyAlignment="1">
      <alignment horizontal="center"/>
    </xf>
    <xf numFmtId="0" fontId="32" fillId="15" borderId="8" xfId="0" applyFont="1" applyFill="1" applyBorder="1" applyAlignment="1">
      <alignment horizontal="center"/>
    </xf>
    <xf numFmtId="0" fontId="32" fillId="15" borderId="7" xfId="0" applyFont="1" applyFill="1" applyBorder="1" applyAlignment="1">
      <alignment horizontal="center" vertical="center" wrapText="1"/>
    </xf>
    <xf numFmtId="0" fontId="32" fillId="15" borderId="3" xfId="0" applyFont="1" applyFill="1" applyBorder="1" applyAlignment="1">
      <alignment horizontal="center" vertical="center" wrapText="1"/>
    </xf>
    <xf numFmtId="0" fontId="32" fillId="15" borderId="8" xfId="0" applyFont="1" applyFill="1" applyBorder="1" applyAlignment="1">
      <alignment horizontal="center" vertical="center" wrapText="1"/>
    </xf>
    <xf numFmtId="0" fontId="19" fillId="15" borderId="7" xfId="0" applyFont="1" applyFill="1" applyBorder="1" applyAlignment="1">
      <alignment horizontal="center" vertical="center" wrapText="1"/>
    </xf>
    <xf numFmtId="0" fontId="19" fillId="15" borderId="3" xfId="0" applyFont="1" applyFill="1" applyBorder="1" applyAlignment="1">
      <alignment horizontal="center" vertical="center" wrapText="1"/>
    </xf>
    <xf numFmtId="0" fontId="19" fillId="15" borderId="8" xfId="0" applyFont="1" applyFill="1" applyBorder="1" applyAlignment="1">
      <alignment horizontal="center" vertical="center" wrapText="1"/>
    </xf>
    <xf numFmtId="0" fontId="63" fillId="0" borderId="0" xfId="0" applyFont="1" applyAlignment="1">
      <alignment horizontal="center" vertical="center" wrapText="1"/>
    </xf>
    <xf numFmtId="0" fontId="0" fillId="0" borderId="1" xfId="0" applyBorder="1" applyAlignment="1">
      <alignment horizontal="center"/>
    </xf>
    <xf numFmtId="0" fontId="66" fillId="0" borderId="1" xfId="0" applyFont="1" applyBorder="1" applyAlignment="1">
      <alignment horizontal="left" vertical="center" wrapText="1"/>
    </xf>
    <xf numFmtId="0" fontId="70" fillId="6" borderId="17" xfId="0" applyFont="1" applyFill="1" applyBorder="1" applyAlignment="1">
      <alignment vertical="center" wrapText="1"/>
    </xf>
    <xf numFmtId="0" fontId="23" fillId="8" borderId="1" xfId="0" applyFont="1" applyFill="1" applyBorder="1" applyAlignment="1">
      <alignment horizontal="center" vertical="center" wrapText="1"/>
    </xf>
    <xf numFmtId="0" fontId="23" fillId="8" borderId="7" xfId="0" applyFont="1" applyFill="1" applyBorder="1" applyAlignment="1">
      <alignment horizontal="center" vertical="center" wrapText="1"/>
    </xf>
    <xf numFmtId="0" fontId="23" fillId="8" borderId="3" xfId="0" applyFont="1" applyFill="1" applyBorder="1" applyAlignment="1">
      <alignment horizontal="center" vertical="center" wrapText="1"/>
    </xf>
    <xf numFmtId="0" fontId="23" fillId="8" borderId="8" xfId="0" applyFont="1" applyFill="1" applyBorder="1" applyAlignment="1">
      <alignment horizontal="center" vertical="center" wrapText="1"/>
    </xf>
    <xf numFmtId="0" fontId="23" fillId="16" borderId="7" xfId="0" applyFont="1" applyFill="1" applyBorder="1" applyAlignment="1">
      <alignment horizontal="left" vertical="center" wrapText="1"/>
    </xf>
    <xf numFmtId="0" fontId="23" fillId="16" borderId="3" xfId="0" applyFont="1" applyFill="1" applyBorder="1" applyAlignment="1">
      <alignment horizontal="left" vertical="center" wrapText="1"/>
    </xf>
    <xf numFmtId="0" fontId="23" fillId="16" borderId="8" xfId="0" applyFont="1" applyFill="1" applyBorder="1" applyAlignment="1">
      <alignment horizontal="left" vertical="center" wrapText="1"/>
    </xf>
    <xf numFmtId="0" fontId="0" fillId="6" borderId="17" xfId="0" applyFill="1" applyBorder="1" applyAlignment="1">
      <alignment vertical="center" wrapText="1"/>
    </xf>
    <xf numFmtId="0" fontId="23" fillId="16" borderId="1" xfId="0" applyFont="1" applyFill="1" applyBorder="1" applyAlignment="1">
      <alignment vertical="center" wrapText="1"/>
    </xf>
    <xf numFmtId="0" fontId="23" fillId="8" borderId="1" xfId="0" applyFont="1" applyFill="1" applyBorder="1" applyAlignment="1">
      <alignment vertical="center" wrapText="1"/>
    </xf>
    <xf numFmtId="0" fontId="0" fillId="8" borderId="1" xfId="0" applyFill="1" applyBorder="1" applyAlignment="1">
      <alignment vertical="center" wrapText="1"/>
    </xf>
    <xf numFmtId="0" fontId="0" fillId="8" borderId="13" xfId="0" applyFill="1" applyBorder="1" applyAlignment="1">
      <alignment horizontal="center" vertical="center" wrapText="1"/>
    </xf>
    <xf numFmtId="0" fontId="0" fillId="8" borderId="14" xfId="0" applyFill="1" applyBorder="1" applyAlignment="1">
      <alignment horizontal="center" vertical="center" wrapText="1"/>
    </xf>
    <xf numFmtId="0" fontId="64" fillId="8" borderId="1" xfId="0" applyFont="1" applyFill="1" applyBorder="1" applyAlignment="1">
      <alignment vertical="center" wrapText="1"/>
    </xf>
    <xf numFmtId="0" fontId="0" fillId="6" borderId="7" xfId="0" applyFill="1" applyBorder="1" applyAlignment="1">
      <alignment horizontal="left"/>
    </xf>
    <xf numFmtId="0" fontId="0" fillId="6" borderId="3" xfId="0" applyFill="1" applyBorder="1" applyAlignment="1">
      <alignment horizontal="left"/>
    </xf>
    <xf numFmtId="0" fontId="0" fillId="6" borderId="8" xfId="0" applyFill="1" applyBorder="1" applyAlignment="1">
      <alignment horizontal="left"/>
    </xf>
    <xf numFmtId="0" fontId="23" fillId="6" borderId="17" xfId="0" applyFont="1" applyFill="1"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43" fillId="0" borderId="18" xfId="0" applyFont="1" applyBorder="1" applyAlignment="1">
      <alignment vertical="center"/>
    </xf>
    <xf numFmtId="0" fontId="43" fillId="0" borderId="19" xfId="0" applyFont="1" applyBorder="1" applyAlignment="1">
      <alignment vertical="center"/>
    </xf>
    <xf numFmtId="0" fontId="43" fillId="0" borderId="24" xfId="0" applyFont="1" applyBorder="1" applyAlignment="1">
      <alignment vertical="center"/>
    </xf>
    <xf numFmtId="0" fontId="43" fillId="0" borderId="25" xfId="0" applyFont="1" applyBorder="1" applyAlignment="1">
      <alignment vertical="center"/>
    </xf>
    <xf numFmtId="0" fontId="43" fillId="0" borderId="44" xfId="0" applyFont="1" applyBorder="1" applyAlignment="1">
      <alignment vertical="center"/>
    </xf>
    <xf numFmtId="0" fontId="43" fillId="0" borderId="33" xfId="0" applyFont="1" applyBorder="1" applyAlignment="1">
      <alignment vertical="center"/>
    </xf>
    <xf numFmtId="0" fontId="0" fillId="0" borderId="20" xfId="0" applyBorder="1" applyAlignment="1">
      <alignment horizontal="center" vertical="center" wrapText="1"/>
    </xf>
    <xf numFmtId="0" fontId="0" fillId="0" borderId="26" xfId="0" applyBorder="1" applyAlignment="1">
      <alignment horizontal="center" vertical="center" wrapText="1"/>
    </xf>
    <xf numFmtId="0" fontId="0" fillId="0" borderId="22" xfId="0" applyBorder="1" applyAlignment="1">
      <alignment horizontal="center" vertical="center" wrapText="1"/>
    </xf>
    <xf numFmtId="0" fontId="0" fillId="0" borderId="27" xfId="0" applyBorder="1" applyAlignment="1">
      <alignment horizontal="center" vertical="center" wrapText="1"/>
    </xf>
    <xf numFmtId="0" fontId="0" fillId="0" borderId="30" xfId="0" applyBorder="1" applyAlignment="1">
      <alignment horizontal="center" vertical="center" wrapText="1"/>
    </xf>
    <xf numFmtId="3" fontId="19" fillId="15" borderId="20" xfId="0" applyNumberFormat="1" applyFont="1" applyFill="1" applyBorder="1" applyAlignment="1">
      <alignment horizontal="left" vertical="center"/>
    </xf>
    <xf numFmtId="3" fontId="19" fillId="15" borderId="26" xfId="0" applyNumberFormat="1" applyFont="1" applyFill="1" applyBorder="1" applyAlignment="1">
      <alignment horizontal="left" vertical="center"/>
    </xf>
    <xf numFmtId="3" fontId="19" fillId="15" borderId="31" xfId="0" applyNumberFormat="1" applyFont="1" applyFill="1" applyBorder="1" applyAlignment="1">
      <alignment horizontal="left"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0" fillId="0" borderId="3" xfId="0" applyBorder="1" applyAlignment="1">
      <alignment horizontal="center" vertical="center" wrapText="1"/>
    </xf>
    <xf numFmtId="0" fontId="0" fillId="0" borderId="7" xfId="0" applyBorder="1" applyAlignment="1">
      <alignment horizontal="left" vertical="center" wrapText="1"/>
    </xf>
    <xf numFmtId="0" fontId="0" fillId="0" borderId="3" xfId="0" applyBorder="1" applyAlignment="1">
      <alignment horizontal="left" vertical="center" wrapText="1"/>
    </xf>
    <xf numFmtId="0" fontId="0" fillId="0" borderId="8" xfId="0" applyBorder="1" applyAlignment="1">
      <alignment horizontal="left" vertical="center" wrapText="1"/>
    </xf>
    <xf numFmtId="0" fontId="194" fillId="0" borderId="7" xfId="0" applyFont="1" applyBorder="1" applyAlignment="1">
      <alignment horizontal="left" vertical="top" wrapText="1"/>
    </xf>
    <xf numFmtId="0" fontId="194" fillId="0" borderId="3" xfId="0" applyFont="1" applyBorder="1" applyAlignment="1">
      <alignment horizontal="left" vertical="top" wrapText="1"/>
    </xf>
    <xf numFmtId="0" fontId="194" fillId="0" borderId="8" xfId="0" applyFont="1" applyBorder="1" applyAlignment="1">
      <alignment horizontal="left" vertical="top" wrapText="1"/>
    </xf>
    <xf numFmtId="0" fontId="0" fillId="0" borderId="7" xfId="0" applyBorder="1" applyAlignment="1">
      <alignment horizontal="left" vertical="center"/>
    </xf>
    <xf numFmtId="0" fontId="0" fillId="0" borderId="3" xfId="0" applyBorder="1" applyAlignment="1">
      <alignment horizontal="left" vertical="center"/>
    </xf>
    <xf numFmtId="0" fontId="0" fillId="0" borderId="8" xfId="0" applyBorder="1" applyAlignment="1">
      <alignment horizontal="left" vertical="center"/>
    </xf>
    <xf numFmtId="3" fontId="0" fillId="29" borderId="7" xfId="0" applyNumberFormat="1" applyFill="1" applyBorder="1" applyAlignment="1">
      <alignment horizontal="center" vertical="center"/>
    </xf>
    <xf numFmtId="3" fontId="0" fillId="29" borderId="3" xfId="0" applyNumberFormat="1" applyFill="1" applyBorder="1" applyAlignment="1">
      <alignment horizontal="center" vertical="center"/>
    </xf>
    <xf numFmtId="3" fontId="0" fillId="29" borderId="8" xfId="0" applyNumberFormat="1" applyFill="1" applyBorder="1" applyAlignment="1">
      <alignment horizontal="center" vertical="center"/>
    </xf>
    <xf numFmtId="3" fontId="156" fillId="0" borderId="20" xfId="0" applyNumberFormat="1" applyFont="1" applyBorder="1" applyAlignment="1">
      <alignment horizontal="right" vertical="center" wrapText="1"/>
    </xf>
    <xf numFmtId="3" fontId="156" fillId="0" borderId="26" xfId="0" applyNumberFormat="1" applyFont="1" applyBorder="1" applyAlignment="1">
      <alignment horizontal="right" vertical="center" wrapText="1"/>
    </xf>
    <xf numFmtId="3" fontId="156" fillId="0" borderId="31" xfId="0" applyNumberFormat="1" applyFont="1" applyBorder="1" applyAlignment="1">
      <alignment horizontal="right" vertical="center" wrapText="1"/>
    </xf>
    <xf numFmtId="3" fontId="156" fillId="0" borderId="36" xfId="0" applyNumberFormat="1" applyFont="1" applyBorder="1" applyAlignment="1">
      <alignment horizontal="right" vertical="center" wrapText="1"/>
    </xf>
    <xf numFmtId="3" fontId="156" fillId="0" borderId="37" xfId="0" applyNumberFormat="1" applyFont="1" applyBorder="1" applyAlignment="1">
      <alignment horizontal="right" vertical="center" wrapText="1"/>
    </xf>
    <xf numFmtId="3" fontId="156" fillId="0" borderId="41" xfId="0" applyNumberFormat="1" applyFont="1" applyBorder="1" applyAlignment="1">
      <alignment horizontal="right" vertical="center" wrapText="1"/>
    </xf>
    <xf numFmtId="3" fontId="156" fillId="0" borderId="24" xfId="0" applyNumberFormat="1" applyFont="1" applyBorder="1" applyAlignment="1">
      <alignment horizontal="right" vertical="center" wrapText="1"/>
    </xf>
    <xf numFmtId="3" fontId="156" fillId="0" borderId="38" xfId="0" applyNumberFormat="1" applyFont="1" applyBorder="1" applyAlignment="1">
      <alignment horizontal="right" vertical="center" wrapText="1"/>
    </xf>
    <xf numFmtId="3" fontId="156" fillId="0" borderId="39" xfId="0" applyNumberFormat="1" applyFont="1" applyBorder="1" applyAlignment="1">
      <alignment horizontal="right" vertical="center" wrapText="1"/>
    </xf>
    <xf numFmtId="3" fontId="156" fillId="0" borderId="40" xfId="0" applyNumberFormat="1" applyFont="1" applyBorder="1" applyAlignment="1">
      <alignment horizontal="right" vertical="center" wrapText="1"/>
    </xf>
    <xf numFmtId="3" fontId="156" fillId="0" borderId="29" xfId="0" applyNumberFormat="1" applyFont="1" applyBorder="1" applyAlignment="1">
      <alignment horizontal="right" vertical="center" wrapText="1"/>
    </xf>
    <xf numFmtId="3" fontId="156" fillId="0" borderId="42" xfId="0" applyNumberFormat="1" applyFont="1" applyBorder="1" applyAlignment="1">
      <alignment horizontal="right" vertical="center" wrapText="1"/>
    </xf>
    <xf numFmtId="0" fontId="142" fillId="0" borderId="20" xfId="0" applyFont="1" applyBorder="1" applyAlignment="1">
      <alignment horizontal="center" vertical="center" wrapText="1"/>
    </xf>
    <xf numFmtId="0" fontId="142" fillId="0" borderId="26" xfId="0" applyFont="1" applyBorder="1" applyAlignment="1">
      <alignment horizontal="center" vertical="center" wrapText="1"/>
    </xf>
    <xf numFmtId="0" fontId="142" fillId="0" borderId="22" xfId="0" applyFont="1" applyBorder="1" applyAlignment="1">
      <alignment horizontal="center" vertical="center" wrapText="1"/>
    </xf>
    <xf numFmtId="0" fontId="162" fillId="0" borderId="20" xfId="0" applyFont="1" applyBorder="1" applyAlignment="1">
      <alignment horizontal="center" vertical="center" wrapText="1"/>
    </xf>
    <xf numFmtId="0" fontId="162" fillId="0" borderId="31" xfId="0" applyFont="1" applyBorder="1" applyAlignment="1">
      <alignment horizontal="center" vertical="center" wrapText="1"/>
    </xf>
    <xf numFmtId="0" fontId="142" fillId="0" borderId="40" xfId="0" applyFont="1" applyBorder="1" applyAlignment="1">
      <alignment horizontal="center" vertical="center" wrapText="1"/>
    </xf>
    <xf numFmtId="0" fontId="142" fillId="0" borderId="39" xfId="0" applyFont="1" applyBorder="1" applyAlignment="1">
      <alignment horizontal="center" vertical="center" wrapText="1"/>
    </xf>
    <xf numFmtId="0" fontId="162" fillId="0" borderId="29" xfId="0" applyFont="1" applyBorder="1" applyAlignment="1">
      <alignment horizontal="center" vertical="center" wrapText="1"/>
    </xf>
    <xf numFmtId="0" fontId="162" fillId="0" borderId="42" xfId="0" applyFont="1" applyBorder="1" applyAlignment="1">
      <alignment horizontal="center" vertical="center" wrapText="1"/>
    </xf>
    <xf numFmtId="0" fontId="142" fillId="0" borderId="24" xfId="0" applyFont="1" applyBorder="1" applyAlignment="1">
      <alignment horizontal="center" vertical="center" wrapText="1"/>
    </xf>
    <xf numFmtId="0" fontId="142" fillId="0" borderId="38" xfId="0" applyFont="1" applyBorder="1" applyAlignment="1">
      <alignment horizontal="center" vertical="center" wrapText="1"/>
    </xf>
    <xf numFmtId="0" fontId="142" fillId="0" borderId="25" xfId="0" applyFont="1" applyBorder="1" applyAlignment="1">
      <alignment horizontal="center" vertical="center" wrapText="1"/>
    </xf>
    <xf numFmtId="0" fontId="142" fillId="0" borderId="29" xfId="0" applyFont="1" applyBorder="1" applyAlignment="1">
      <alignment horizontal="center" vertical="center" wrapText="1"/>
    </xf>
    <xf numFmtId="0" fontId="142" fillId="0" borderId="42" xfId="0" applyFont="1" applyBorder="1" applyAlignment="1">
      <alignment horizontal="center" vertical="center" wrapText="1"/>
    </xf>
    <xf numFmtId="0" fontId="142" fillId="0" borderId="32"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79" fillId="0" borderId="0" xfId="0" applyFont="1" applyAlignment="1">
      <alignment horizontal="justify" vertical="center" wrapText="1"/>
    </xf>
    <xf numFmtId="0" fontId="66" fillId="0" borderId="0" xfId="0" applyFont="1" applyAlignment="1">
      <alignment vertical="center" wrapText="1"/>
    </xf>
    <xf numFmtId="0" fontId="66" fillId="0" borderId="16" xfId="0" applyFont="1" applyBorder="1" applyAlignment="1">
      <alignment vertical="center" wrapText="1"/>
    </xf>
    <xf numFmtId="0" fontId="142" fillId="10" borderId="43" xfId="0" applyFont="1" applyFill="1" applyBorder="1" applyAlignment="1">
      <alignment horizontal="center" vertical="center" wrapText="1"/>
    </xf>
    <xf numFmtId="0" fontId="142" fillId="0" borderId="43" xfId="0" applyFont="1" applyBorder="1" applyAlignment="1">
      <alignment horizontal="center" vertical="center" wrapText="1"/>
    </xf>
    <xf numFmtId="0" fontId="162" fillId="0" borderId="26" xfId="0" applyFont="1" applyBorder="1" applyAlignment="1">
      <alignment horizontal="center" vertical="center" wrapText="1"/>
    </xf>
    <xf numFmtId="0" fontId="162" fillId="0" borderId="22" xfId="0" applyFont="1" applyBorder="1" applyAlignment="1">
      <alignment horizontal="center" vertical="center" wrapText="1"/>
    </xf>
    <xf numFmtId="0" fontId="142" fillId="10" borderId="42" xfId="0" applyFont="1" applyFill="1" applyBorder="1" applyAlignment="1">
      <alignment horizontal="center" vertical="center" wrapText="1"/>
    </xf>
    <xf numFmtId="0" fontId="164" fillId="19" borderId="20" xfId="0" applyFont="1" applyFill="1" applyBorder="1" applyAlignment="1">
      <alignment horizontal="center" vertical="center" wrapText="1"/>
    </xf>
    <xf numFmtId="0" fontId="164" fillId="19" borderId="22" xfId="0" applyFont="1" applyFill="1" applyBorder="1" applyAlignment="1">
      <alignment horizontal="center" vertical="center" wrapText="1"/>
    </xf>
    <xf numFmtId="3" fontId="142" fillId="33" borderId="20" xfId="0" applyNumberFormat="1" applyFont="1" applyFill="1" applyBorder="1" applyAlignment="1">
      <alignment vertical="center" wrapText="1"/>
    </xf>
    <xf numFmtId="0" fontId="0" fillId="0" borderId="22" xfId="0" applyBorder="1" applyAlignment="1">
      <alignment vertical="center" wrapText="1"/>
    </xf>
    <xf numFmtId="0" fontId="169" fillId="10" borderId="20" xfId="0" applyFont="1" applyFill="1" applyBorder="1" applyAlignment="1">
      <alignment horizontal="center" vertical="center"/>
    </xf>
    <xf numFmtId="0" fontId="169" fillId="10" borderId="22" xfId="0" applyFont="1" applyFill="1" applyBorder="1" applyAlignment="1">
      <alignment horizontal="center" vertical="center"/>
    </xf>
    <xf numFmtId="0" fontId="66" fillId="0" borderId="35" xfId="0" applyFont="1" applyBorder="1"/>
    <xf numFmtId="0" fontId="142" fillId="0" borderId="16" xfId="0" applyFont="1" applyBorder="1" applyAlignment="1">
      <alignment horizontal="center" vertical="center" wrapText="1"/>
    </xf>
    <xf numFmtId="0" fontId="142" fillId="0" borderId="28" xfId="0" applyFont="1" applyBorder="1" applyAlignment="1">
      <alignment horizontal="center" vertical="center" wrapText="1"/>
    </xf>
    <xf numFmtId="0" fontId="142" fillId="0" borderId="44" xfId="0" applyFont="1" applyBorder="1" applyAlignment="1">
      <alignment horizontal="center" vertical="center" wrapText="1"/>
    </xf>
    <xf numFmtId="0" fontId="142" fillId="0" borderId="33" xfId="0" applyFont="1" applyBorder="1" applyAlignment="1">
      <alignment horizontal="center" vertical="center" wrapText="1"/>
    </xf>
    <xf numFmtId="0" fontId="142" fillId="0" borderId="29" xfId="0" applyFont="1" applyBorder="1" applyAlignment="1">
      <alignment horizontal="center" vertical="top" wrapText="1"/>
    </xf>
    <xf numFmtId="0" fontId="142" fillId="0" borderId="43" xfId="0" applyFont="1" applyBorder="1" applyAlignment="1">
      <alignment horizontal="center" vertical="top" wrapText="1"/>
    </xf>
    <xf numFmtId="0" fontId="142" fillId="0" borderId="32" xfId="0" applyFont="1" applyBorder="1" applyAlignment="1">
      <alignment horizontal="center" vertical="top" wrapText="1"/>
    </xf>
    <xf numFmtId="0" fontId="142" fillId="0" borderId="43" xfId="0" applyFont="1" applyBorder="1" applyAlignment="1">
      <alignment vertical="center" wrapText="1"/>
    </xf>
    <xf numFmtId="0" fontId="142" fillId="0" borderId="32" xfId="0" applyFont="1" applyBorder="1" applyAlignment="1">
      <alignment vertical="center" wrapText="1"/>
    </xf>
    <xf numFmtId="3" fontId="164" fillId="33" borderId="20" xfId="0" applyNumberFormat="1" applyFont="1" applyFill="1" applyBorder="1" applyAlignment="1">
      <alignment horizontal="right" vertical="center"/>
    </xf>
    <xf numFmtId="0" fontId="0" fillId="0" borderId="22" xfId="0" applyBorder="1" applyAlignment="1">
      <alignment horizontal="right" vertical="center"/>
    </xf>
    <xf numFmtId="0" fontId="156" fillId="0" borderId="24" xfId="0" applyFont="1" applyBorder="1" applyAlignment="1">
      <alignment horizontal="center" vertical="center" wrapText="1"/>
    </xf>
    <xf numFmtId="0" fontId="156" fillId="0" borderId="38" xfId="0" applyFont="1" applyBorder="1" applyAlignment="1">
      <alignment horizontal="center" vertical="center" wrapText="1"/>
    </xf>
    <xf numFmtId="0" fontId="156" fillId="0" borderId="39" xfId="0" applyFont="1" applyBorder="1" applyAlignment="1">
      <alignment horizontal="center" vertical="center" wrapText="1"/>
    </xf>
    <xf numFmtId="0" fontId="156" fillId="0" borderId="25" xfId="0" applyFont="1" applyBorder="1" applyAlignment="1">
      <alignment horizontal="center" vertical="center" wrapText="1"/>
    </xf>
    <xf numFmtId="0" fontId="156" fillId="0" borderId="16" xfId="0" applyFont="1" applyBorder="1" applyAlignment="1">
      <alignment horizontal="center" vertical="center" wrapText="1"/>
    </xf>
    <xf numFmtId="0" fontId="156" fillId="0" borderId="45" xfId="0" applyFont="1" applyBorder="1" applyAlignment="1">
      <alignment horizontal="center" vertical="center" wrapText="1"/>
    </xf>
    <xf numFmtId="0" fontId="156" fillId="0" borderId="29" xfId="0" applyFont="1" applyBorder="1" applyAlignment="1">
      <alignment horizontal="center" vertical="center" wrapText="1"/>
    </xf>
    <xf numFmtId="0" fontId="156" fillId="0" borderId="43" xfId="0" applyFont="1" applyBorder="1" applyAlignment="1">
      <alignment horizontal="center" vertical="center" wrapText="1"/>
    </xf>
    <xf numFmtId="0" fontId="156" fillId="0" borderId="42" xfId="0" applyFont="1" applyBorder="1" applyAlignment="1">
      <alignment horizontal="center" vertical="center" wrapText="1"/>
    </xf>
    <xf numFmtId="0" fontId="156" fillId="10" borderId="43" xfId="0" applyFont="1" applyFill="1" applyBorder="1" applyAlignment="1">
      <alignment vertical="center" wrapText="1"/>
    </xf>
    <xf numFmtId="0" fontId="156" fillId="10" borderId="32" xfId="0" applyFont="1" applyFill="1" applyBorder="1" applyAlignment="1">
      <alignment vertical="center" wrapText="1"/>
    </xf>
    <xf numFmtId="0" fontId="156" fillId="0" borderId="32" xfId="0" applyFont="1" applyBorder="1" applyAlignment="1">
      <alignment horizontal="center" vertical="center" wrapText="1"/>
    </xf>
    <xf numFmtId="0" fontId="156" fillId="10" borderId="42" xfId="0" applyFont="1" applyFill="1" applyBorder="1" applyAlignment="1">
      <alignment vertical="center" wrapText="1"/>
    </xf>
    <xf numFmtId="0" fontId="156" fillId="0" borderId="24" xfId="0" applyFont="1" applyBorder="1" applyAlignment="1">
      <alignment vertical="top" wrapText="1"/>
    </xf>
    <xf numFmtId="0" fontId="156" fillId="0" borderId="38" xfId="0" applyFont="1" applyBorder="1" applyAlignment="1">
      <alignment vertical="top" wrapText="1"/>
    </xf>
    <xf numFmtId="0" fontId="156" fillId="0" borderId="39" xfId="0" applyFont="1" applyBorder="1" applyAlignment="1">
      <alignment vertical="top" wrapText="1"/>
    </xf>
    <xf numFmtId="0" fontId="163" fillId="8" borderId="20" xfId="0" applyFont="1" applyFill="1" applyBorder="1" applyAlignment="1">
      <alignment horizontal="left" vertical="center" wrapText="1" indent="2"/>
    </xf>
    <xf numFmtId="0" fontId="163" fillId="8" borderId="22" xfId="0" applyFont="1" applyFill="1" applyBorder="1" applyAlignment="1">
      <alignment horizontal="left" vertical="center" wrapText="1" indent="2"/>
    </xf>
    <xf numFmtId="0" fontId="164" fillId="0" borderId="20" xfId="0" applyFont="1" applyBorder="1" applyAlignment="1">
      <alignment vertical="center" wrapText="1"/>
    </xf>
    <xf numFmtId="0" fontId="164" fillId="0" borderId="22" xfId="0" applyFont="1" applyBorder="1" applyAlignment="1">
      <alignment vertical="center" wrapText="1"/>
    </xf>
    <xf numFmtId="0" fontId="142" fillId="0" borderId="20" xfId="0" applyFont="1" applyBorder="1" applyAlignment="1">
      <alignment vertical="center" wrapText="1"/>
    </xf>
    <xf numFmtId="0" fontId="142" fillId="0" borderId="22" xfId="0" applyFont="1" applyBorder="1" applyAlignment="1">
      <alignment vertical="center" wrapText="1"/>
    </xf>
    <xf numFmtId="0" fontId="66" fillId="0" borderId="0" xfId="0" applyFont="1"/>
    <xf numFmtId="0" fontId="156" fillId="0" borderId="20" xfId="0" applyFont="1" applyBorder="1" applyAlignment="1">
      <alignment vertical="center" wrapText="1"/>
    </xf>
    <xf numFmtId="0" fontId="156" fillId="0" borderId="22" xfId="0" applyFont="1" applyBorder="1" applyAlignment="1">
      <alignment vertical="center" wrapText="1"/>
    </xf>
    <xf numFmtId="0" fontId="156" fillId="0" borderId="26" xfId="0" applyFont="1" applyBorder="1" applyAlignment="1">
      <alignment vertical="center" wrapText="1"/>
    </xf>
    <xf numFmtId="0" fontId="156" fillId="20" borderId="20" xfId="0" applyFont="1" applyFill="1" applyBorder="1" applyAlignment="1">
      <alignment vertical="center" wrapText="1"/>
    </xf>
    <xf numFmtId="0" fontId="156" fillId="20" borderId="22" xfId="0" applyFont="1" applyFill="1" applyBorder="1" applyAlignment="1">
      <alignment vertical="center" wrapText="1"/>
    </xf>
    <xf numFmtId="0" fontId="156" fillId="20" borderId="26" xfId="0" applyFont="1" applyFill="1" applyBorder="1" applyAlignment="1">
      <alignment vertical="center" wrapText="1"/>
    </xf>
    <xf numFmtId="0" fontId="156" fillId="0" borderId="20" xfId="0" applyFont="1" applyBorder="1" applyAlignment="1">
      <alignment horizontal="center" vertical="center" wrapText="1"/>
    </xf>
    <xf numFmtId="0" fontId="156" fillId="0" borderId="22" xfId="0" applyFont="1" applyBorder="1" applyAlignment="1">
      <alignment horizontal="center" vertical="center" wrapText="1"/>
    </xf>
    <xf numFmtId="0" fontId="156" fillId="0" borderId="26" xfId="0" applyFont="1" applyBorder="1" applyAlignment="1">
      <alignment horizontal="center" vertical="center" wrapText="1"/>
    </xf>
    <xf numFmtId="0" fontId="156" fillId="0" borderId="24" xfId="0" applyFont="1" applyBorder="1" applyAlignment="1">
      <alignment horizontal="center" vertical="center"/>
    </xf>
    <xf numFmtId="0" fontId="156" fillId="0" borderId="38" xfId="0" applyFont="1" applyBorder="1" applyAlignment="1">
      <alignment horizontal="center" vertical="center"/>
    </xf>
    <xf numFmtId="0" fontId="156" fillId="0" borderId="25" xfId="0" applyFont="1" applyBorder="1" applyAlignment="1">
      <alignment horizontal="center" vertical="center"/>
    </xf>
    <xf numFmtId="0" fontId="156" fillId="0" borderId="44" xfId="0" applyFont="1" applyBorder="1" applyAlignment="1">
      <alignment horizontal="center" vertical="center"/>
    </xf>
    <xf numFmtId="0" fontId="156" fillId="0" borderId="35" xfId="0" applyFont="1" applyBorder="1" applyAlignment="1">
      <alignment horizontal="center" vertical="center"/>
    </xf>
    <xf numFmtId="0" fontId="156" fillId="0" borderId="33" xfId="0" applyFont="1" applyBorder="1" applyAlignment="1">
      <alignment horizontal="center" vertical="center"/>
    </xf>
    <xf numFmtId="0" fontId="156" fillId="0" borderId="24" xfId="0" applyFont="1" applyBorder="1" applyAlignment="1">
      <alignment horizontal="left" vertical="center"/>
    </xf>
    <xf numFmtId="0" fontId="156" fillId="0" borderId="38" xfId="0" applyFont="1" applyBorder="1" applyAlignment="1">
      <alignment horizontal="left" vertical="center"/>
    </xf>
    <xf numFmtId="0" fontId="156" fillId="10" borderId="26" xfId="0" applyFont="1" applyFill="1" applyBorder="1" applyAlignment="1">
      <alignment vertical="center"/>
    </xf>
    <xf numFmtId="0" fontId="156" fillId="10" borderId="22" xfId="0" applyFont="1" applyFill="1" applyBorder="1" applyAlignment="1">
      <alignment vertical="center"/>
    </xf>
    <xf numFmtId="0" fontId="156" fillId="10" borderId="44" xfId="0" applyFont="1" applyFill="1" applyBorder="1"/>
    <xf numFmtId="0" fontId="156" fillId="10" borderId="35" xfId="0" applyFont="1" applyFill="1" applyBorder="1"/>
    <xf numFmtId="0" fontId="156" fillId="10" borderId="33" xfId="0" applyFont="1" applyFill="1" applyBorder="1"/>
    <xf numFmtId="0" fontId="156" fillId="0" borderId="31" xfId="0" applyFont="1" applyBorder="1" applyAlignment="1">
      <alignment horizontal="center" vertical="center" wrapText="1"/>
    </xf>
    <xf numFmtId="0" fontId="156" fillId="0" borderId="36" xfId="0" applyFont="1" applyBorder="1" applyAlignment="1">
      <alignment horizontal="center" vertical="center" wrapText="1"/>
    </xf>
    <xf numFmtId="0" fontId="156" fillId="0" borderId="20" xfId="0" applyFont="1" applyBorder="1" applyAlignment="1">
      <alignment horizontal="center" vertical="center"/>
    </xf>
    <xf numFmtId="0" fontId="156" fillId="0" borderId="22" xfId="0" applyFont="1" applyBorder="1" applyAlignment="1">
      <alignment horizontal="center" vertical="center"/>
    </xf>
    <xf numFmtId="0" fontId="156" fillId="0" borderId="26" xfId="0" applyFont="1" applyBorder="1" applyAlignment="1">
      <alignment horizontal="center" vertical="center"/>
    </xf>
    <xf numFmtId="0" fontId="29" fillId="0" borderId="12" xfId="6" applyBorder="1" applyAlignment="1">
      <alignment horizontal="left" vertical="center" wrapText="1"/>
    </xf>
    <xf numFmtId="0" fontId="29" fillId="0" borderId="5" xfId="6" applyBorder="1" applyAlignment="1">
      <alignment horizontal="left" vertical="center" wrapText="1"/>
    </xf>
    <xf numFmtId="0" fontId="29" fillId="0" borderId="6" xfId="6" applyBorder="1" applyAlignment="1">
      <alignment horizontal="left" vertical="center" wrapText="1"/>
    </xf>
    <xf numFmtId="0" fontId="44" fillId="0" borderId="0" xfId="0" applyFont="1" applyAlignment="1">
      <alignment vertical="center" wrapText="1"/>
    </xf>
    <xf numFmtId="0" fontId="159" fillId="0" borderId="0" xfId="0" applyFont="1" applyAlignment="1">
      <alignment vertical="center"/>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2" xfId="0" applyBorder="1" applyAlignment="1">
      <alignment horizontal="left" vertical="center" wrapText="1"/>
    </xf>
    <xf numFmtId="0" fontId="0" fillId="0" borderId="0" xfId="0" applyAlignment="1">
      <alignment horizontal="left" vertical="center" wrapText="1"/>
    </xf>
    <xf numFmtId="0" fontId="0" fillId="0" borderId="4" xfId="0" applyBorder="1" applyAlignment="1">
      <alignment horizontal="left" vertical="center" wrapText="1"/>
    </xf>
    <xf numFmtId="0" fontId="0" fillId="0" borderId="12"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34" fillId="0" borderId="0" xfId="0" applyFont="1" applyAlignment="1">
      <alignment horizontal="left" vertical="center" wrapText="1"/>
    </xf>
    <xf numFmtId="0" fontId="19" fillId="0" borderId="1" xfId="0" applyFont="1" applyBorder="1" applyAlignment="1">
      <alignment horizontal="center" vertical="center" wrapText="1"/>
    </xf>
    <xf numFmtId="0" fontId="19" fillId="0" borderId="8" xfId="0" applyFont="1" applyBorder="1" applyAlignment="1">
      <alignment horizontal="center" vertical="center" wrapText="1"/>
    </xf>
    <xf numFmtId="0" fontId="19" fillId="0" borderId="7" xfId="0" applyFont="1" applyBorder="1" applyAlignment="1">
      <alignment horizontal="center" vertical="center" wrapText="1"/>
    </xf>
    <xf numFmtId="0" fontId="32" fillId="0" borderId="7" xfId="0" applyFont="1" applyBorder="1" applyAlignment="1">
      <alignment horizontal="center" vertical="center" wrapText="1"/>
    </xf>
    <xf numFmtId="0" fontId="32" fillId="0" borderId="8" xfId="0" applyFont="1" applyBorder="1" applyAlignment="1">
      <alignment horizontal="center" vertical="center" wrapText="1"/>
    </xf>
    <xf numFmtId="0" fontId="19" fillId="0" borderId="3" xfId="0" applyFont="1" applyBorder="1" applyAlignment="1">
      <alignment horizontal="center" vertical="center" wrapText="1"/>
    </xf>
    <xf numFmtId="9" fontId="32" fillId="0" borderId="1" xfId="0" applyNumberFormat="1" applyFont="1" applyBorder="1" applyAlignment="1">
      <alignment horizontal="center" vertical="center" wrapText="1"/>
    </xf>
    <xf numFmtId="0" fontId="19" fillId="10" borderId="7" xfId="0" applyFont="1" applyFill="1" applyBorder="1" applyAlignment="1">
      <alignment horizontal="center" vertical="center" wrapText="1"/>
    </xf>
    <xf numFmtId="0" fontId="19" fillId="10" borderId="8" xfId="0" applyFont="1" applyFill="1" applyBorder="1" applyAlignment="1">
      <alignment horizontal="center" vertical="center" wrapText="1"/>
    </xf>
    <xf numFmtId="0" fontId="0" fillId="0" borderId="13" xfId="0" applyBorder="1" applyAlignment="1">
      <alignment horizontal="center" vertical="center" wrapText="1"/>
    </xf>
    <xf numFmtId="0" fontId="0" fillId="0" borderId="14" xfId="0" applyBorder="1" applyAlignment="1">
      <alignment horizontal="center" vertical="center" wrapText="1"/>
    </xf>
    <xf numFmtId="0" fontId="22" fillId="10" borderId="7" xfId="0" applyFont="1" applyFill="1" applyBorder="1" applyAlignment="1">
      <alignment horizontal="center" vertical="center" wrapText="1"/>
    </xf>
    <xf numFmtId="0" fontId="22"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77" fillId="0" borderId="0" xfId="0" applyFont="1" applyAlignment="1">
      <alignment wrapText="1"/>
    </xf>
    <xf numFmtId="0" fontId="178" fillId="0" borderId="0" xfId="0" applyFont="1" applyAlignment="1">
      <alignment wrapText="1"/>
    </xf>
    <xf numFmtId="0" fontId="178" fillId="0" borderId="0" xfId="0" applyFont="1"/>
    <xf numFmtId="0" fontId="118" fillId="0" borderId="0" xfId="0" applyFont="1" applyAlignment="1">
      <alignment vertical="center" wrapText="1"/>
    </xf>
    <xf numFmtId="0" fontId="148" fillId="10" borderId="7" xfId="0" applyFont="1" applyFill="1" applyBorder="1" applyAlignment="1">
      <alignment horizontal="center" vertical="center" wrapText="1"/>
    </xf>
    <xf numFmtId="0" fontId="148" fillId="10" borderId="8" xfId="0" applyFont="1" applyFill="1" applyBorder="1" applyAlignment="1">
      <alignment horizontal="center" vertical="center" wrapText="1"/>
    </xf>
    <xf numFmtId="0" fontId="156" fillId="10" borderId="7" xfId="0" applyFont="1" applyFill="1" applyBorder="1" applyAlignment="1">
      <alignment horizontal="center" vertical="center" wrapText="1"/>
    </xf>
    <xf numFmtId="0" fontId="156" fillId="10" borderId="3" xfId="0" applyFont="1" applyFill="1" applyBorder="1" applyAlignment="1">
      <alignment horizontal="center" vertical="center" wrapText="1"/>
    </xf>
    <xf numFmtId="0" fontId="156" fillId="10" borderId="8" xfId="0" applyFont="1" applyFill="1" applyBorder="1" applyAlignment="1">
      <alignment horizontal="center" vertical="center" wrapText="1"/>
    </xf>
    <xf numFmtId="0" fontId="156" fillId="10" borderId="13" xfId="0" applyFont="1" applyFill="1" applyBorder="1" applyAlignment="1">
      <alignment horizontal="center" vertical="center" wrapText="1"/>
    </xf>
    <xf numFmtId="0" fontId="156" fillId="10" borderId="15" xfId="0" applyFont="1" applyFill="1" applyBorder="1" applyAlignment="1">
      <alignment horizontal="center" vertical="center" wrapText="1"/>
    </xf>
    <xf numFmtId="0" fontId="156" fillId="10" borderId="14" xfId="0" applyFont="1" applyFill="1" applyBorder="1" applyAlignment="1">
      <alignment horizontal="center" vertical="center" wrapText="1"/>
    </xf>
    <xf numFmtId="0" fontId="166" fillId="10" borderId="13" xfId="0" applyFont="1" applyFill="1" applyBorder="1" applyAlignment="1">
      <alignment horizontal="center" vertical="center" wrapText="1"/>
    </xf>
    <xf numFmtId="0" fontId="166" fillId="10" borderId="15" xfId="0" applyFont="1" applyFill="1" applyBorder="1" applyAlignment="1">
      <alignment horizontal="center" vertical="center" wrapText="1"/>
    </xf>
    <xf numFmtId="0" fontId="166" fillId="10" borderId="14" xfId="0" applyFont="1" applyFill="1" applyBorder="1" applyAlignment="1">
      <alignment horizontal="center" vertical="center" wrapText="1"/>
    </xf>
    <xf numFmtId="0" fontId="156"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42" fillId="10" borderId="13" xfId="0" applyFont="1" applyFill="1" applyBorder="1" applyAlignment="1">
      <alignment horizontal="center" vertical="center" wrapText="1"/>
    </xf>
    <xf numFmtId="0" fontId="142" fillId="10" borderId="15" xfId="0" applyFont="1" applyFill="1" applyBorder="1" applyAlignment="1">
      <alignment horizontal="center" vertical="center" wrapText="1"/>
    </xf>
    <xf numFmtId="0" fontId="148" fillId="10" borderId="3" xfId="0" applyFont="1" applyFill="1" applyBorder="1" applyAlignment="1">
      <alignment horizontal="center" vertical="center" wrapText="1"/>
    </xf>
    <xf numFmtId="0" fontId="7" fillId="0" borderId="9"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4"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6" xfId="0" applyFont="1" applyBorder="1" applyAlignment="1">
      <alignment horizontal="center" vertical="center" wrapText="1"/>
    </xf>
    <xf numFmtId="0" fontId="0" fillId="0" borderId="13" xfId="0" applyBorder="1" applyAlignment="1">
      <alignment horizontal="center"/>
    </xf>
    <xf numFmtId="0" fontId="0" fillId="0" borderId="15" xfId="0" applyBorder="1" applyAlignment="1">
      <alignment horizontal="center"/>
    </xf>
    <xf numFmtId="0" fontId="0" fillId="0" borderId="14" xfId="0" applyBorder="1" applyAlignment="1">
      <alignment horizontal="center"/>
    </xf>
    <xf numFmtId="0" fontId="73" fillId="0" borderId="13" xfId="0" applyFont="1" applyBorder="1" applyAlignment="1">
      <alignment horizontal="center" vertical="center" wrapText="1"/>
    </xf>
    <xf numFmtId="0" fontId="73" fillId="0" borderId="14" xfId="0" applyFont="1" applyBorder="1" applyAlignment="1">
      <alignment horizontal="center" vertical="center" wrapText="1"/>
    </xf>
    <xf numFmtId="0" fontId="80" fillId="0" borderId="13" xfId="0" applyFont="1" applyBorder="1" applyAlignment="1">
      <alignment horizontal="center" vertical="center" wrapText="1"/>
    </xf>
    <xf numFmtId="0" fontId="80" fillId="0" borderId="14" xfId="0" applyFont="1" applyBorder="1" applyAlignment="1">
      <alignment horizontal="center" vertical="center" wrapText="1"/>
    </xf>
    <xf numFmtId="0" fontId="80" fillId="0" borderId="9" xfId="0" applyFont="1" applyBorder="1" applyAlignment="1">
      <alignment horizontal="center" vertical="center" wrapText="1"/>
    </xf>
    <xf numFmtId="0" fontId="80" fillId="0" borderId="8" xfId="0" applyFont="1" applyBorder="1" applyAlignment="1">
      <alignment horizontal="center" vertical="center" wrapText="1"/>
    </xf>
    <xf numFmtId="0" fontId="32" fillId="0" borderId="13" xfId="0" applyFont="1" applyBorder="1" applyAlignment="1">
      <alignment horizontal="center" vertical="center" wrapText="1"/>
    </xf>
    <xf numFmtId="0" fontId="32" fillId="0" borderId="14" xfId="0" applyFont="1" applyBorder="1" applyAlignment="1">
      <alignment horizontal="center" vertical="center" wrapText="1"/>
    </xf>
    <xf numFmtId="0" fontId="29" fillId="0" borderId="7" xfId="6" applyBorder="1"/>
    <xf numFmtId="0" fontId="29" fillId="0" borderId="3" xfId="6" applyBorder="1"/>
    <xf numFmtId="0" fontId="29" fillId="0" borderId="8" xfId="6" applyBorder="1"/>
    <xf numFmtId="0" fontId="19" fillId="0" borderId="13" xfId="0" applyFont="1" applyBorder="1" applyAlignment="1">
      <alignment horizontal="center" vertical="center" wrapText="1"/>
    </xf>
    <xf numFmtId="0" fontId="19" fillId="0" borderId="14" xfId="0" applyFont="1" applyBorder="1" applyAlignment="1">
      <alignment horizontal="center" vertical="center" wrapText="1"/>
    </xf>
    <xf numFmtId="0" fontId="0" fillId="0" borderId="1" xfId="0" applyBorder="1" applyAlignment="1">
      <alignment horizontal="center" wrapText="1"/>
    </xf>
    <xf numFmtId="0" fontId="19" fillId="0" borderId="13" xfId="0" applyFont="1" applyBorder="1" applyAlignment="1">
      <alignment horizontal="center" wrapText="1"/>
    </xf>
    <xf numFmtId="0" fontId="19" fillId="0" borderId="14" xfId="0" applyFont="1" applyBorder="1" applyAlignment="1">
      <alignment horizontal="center" wrapText="1"/>
    </xf>
    <xf numFmtId="0" fontId="180" fillId="0" borderId="0" xfId="2" applyFont="1" applyAlignment="1">
      <alignment vertical="center" wrapText="1"/>
    </xf>
    <xf numFmtId="0" fontId="181" fillId="0" borderId="0" xfId="0" applyFont="1" applyAlignment="1">
      <alignment wrapText="1"/>
    </xf>
    <xf numFmtId="0" fontId="180" fillId="0" borderId="0" xfId="0" applyFont="1" applyAlignment="1">
      <alignment vertical="center" wrapText="1"/>
    </xf>
    <xf numFmtId="0" fontId="36" fillId="0" borderId="0" xfId="0" applyFont="1" applyAlignment="1">
      <alignment vertical="center" wrapText="1"/>
    </xf>
    <xf numFmtId="0" fontId="107"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80" fillId="0" borderId="0" xfId="0" applyFont="1" applyAlignment="1">
      <alignment wrapText="1"/>
    </xf>
    <xf numFmtId="0" fontId="7" fillId="0" borderId="1" xfId="0" applyFont="1" applyBorder="1" applyAlignment="1">
      <alignment horizontal="center" vertical="center"/>
    </xf>
    <xf numFmtId="0" fontId="32" fillId="0" borderId="1"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107" fillId="0" borderId="1" xfId="0" applyFont="1" applyBorder="1" applyAlignment="1">
      <alignment vertical="center" wrapText="1"/>
    </xf>
    <xf numFmtId="0" fontId="130" fillId="0" borderId="7" xfId="0" applyFont="1" applyBorder="1" applyAlignment="1">
      <alignment horizontal="left" vertical="center" wrapText="1" indent="7"/>
    </xf>
    <xf numFmtId="0" fontId="130" fillId="0" borderId="8" xfId="0" applyFont="1" applyBorder="1" applyAlignment="1">
      <alignment horizontal="left" vertical="center" wrapText="1" indent="7"/>
    </xf>
    <xf numFmtId="0" fontId="149" fillId="0" borderId="0" xfId="0" applyFont="1" applyAlignment="1">
      <alignment wrapText="1"/>
    </xf>
    <xf numFmtId="0" fontId="22" fillId="0" borderId="13" xfId="0" applyFont="1" applyBorder="1" applyAlignment="1">
      <alignment horizontal="center" vertical="center"/>
    </xf>
    <xf numFmtId="0" fontId="22" fillId="0" borderId="14" xfId="0" applyFont="1" applyBorder="1" applyAlignment="1">
      <alignment horizontal="center" vertical="center"/>
    </xf>
    <xf numFmtId="0" fontId="34" fillId="0" borderId="0" xfId="0" applyFont="1" applyAlignment="1">
      <alignment horizontal="left"/>
    </xf>
    <xf numFmtId="0" fontId="35" fillId="0" borderId="0" xfId="0" applyFont="1" applyAlignment="1">
      <alignment horizontal="left"/>
    </xf>
    <xf numFmtId="0" fontId="22" fillId="0" borderId="1" xfId="0" applyFont="1" applyBorder="1" applyAlignment="1">
      <alignment horizontal="center"/>
    </xf>
    <xf numFmtId="0" fontId="22" fillId="0" borderId="7" xfId="0" applyFont="1" applyBorder="1" applyAlignment="1">
      <alignment horizontal="center"/>
    </xf>
    <xf numFmtId="0" fontId="22" fillId="0" borderId="3" xfId="0" applyFont="1" applyBorder="1" applyAlignment="1">
      <alignment horizontal="center"/>
    </xf>
    <xf numFmtId="0" fontId="22" fillId="0" borderId="8" xfId="0" applyFont="1" applyBorder="1" applyAlignment="1">
      <alignment horizontal="center"/>
    </xf>
    <xf numFmtId="0" fontId="22" fillId="0" borderId="13" xfId="0" applyFont="1" applyBorder="1" applyAlignment="1">
      <alignment horizontal="center"/>
    </xf>
    <xf numFmtId="0" fontId="22" fillId="0" borderId="15" xfId="0" applyFont="1" applyBorder="1" applyAlignment="1">
      <alignment horizontal="center" vertical="center"/>
    </xf>
    <xf numFmtId="0" fontId="22" fillId="0" borderId="9" xfId="0" applyFont="1" applyBorder="1" applyAlignment="1">
      <alignment horizontal="center"/>
    </xf>
    <xf numFmtId="0" fontId="22" fillId="0" borderId="1" xfId="0" applyFont="1" applyBorder="1" applyAlignment="1">
      <alignment horizontal="left"/>
    </xf>
    <xf numFmtId="0" fontId="22" fillId="0" borderId="1" xfId="0" applyFont="1" applyBorder="1" applyAlignment="1">
      <alignment horizontal="center" wrapText="1"/>
    </xf>
    <xf numFmtId="0" fontId="32" fillId="0" borderId="1" xfId="0" applyFont="1" applyBorder="1" applyAlignment="1">
      <alignment horizontal="left"/>
    </xf>
    <xf numFmtId="0" fontId="22" fillId="0" borderId="1" xfId="0" applyFont="1" applyBorder="1" applyAlignment="1">
      <alignment horizontal="left" indent="1"/>
    </xf>
    <xf numFmtId="0" fontId="149" fillId="0" borderId="0" xfId="0" applyFont="1" applyAlignment="1">
      <alignment horizontal="left" vertical="center" wrapText="1"/>
    </xf>
    <xf numFmtId="0" fontId="81" fillId="0" borderId="7" xfId="0" applyFont="1" applyBorder="1" applyAlignment="1">
      <alignment horizontal="justify" vertical="center" wrapText="1"/>
    </xf>
    <xf numFmtId="0" fontId="81" fillId="0" borderId="8" xfId="0" applyFont="1" applyBorder="1" applyAlignment="1">
      <alignment horizontal="justify" vertical="center" wrapText="1"/>
    </xf>
    <xf numFmtId="0" fontId="81" fillId="0" borderId="3" xfId="0" applyFont="1" applyBorder="1" applyAlignment="1">
      <alignment horizontal="justify" vertical="center" wrapText="1"/>
    </xf>
    <xf numFmtId="0" fontId="112" fillId="10" borderId="4" xfId="0" applyFont="1" applyFill="1" applyBorder="1" applyAlignment="1">
      <alignment vertical="center" wrapText="1"/>
    </xf>
    <xf numFmtId="0" fontId="112" fillId="10" borderId="15" xfId="0" applyFont="1" applyFill="1" applyBorder="1" applyAlignment="1">
      <alignment vertical="center" wrapText="1"/>
    </xf>
    <xf numFmtId="0" fontId="112" fillId="10" borderId="6" xfId="0" applyFont="1" applyFill="1" applyBorder="1" applyAlignment="1">
      <alignment vertical="center" wrapText="1"/>
    </xf>
    <xf numFmtId="0" fontId="112" fillId="10" borderId="14" xfId="0" applyFont="1" applyFill="1" applyBorder="1" applyAlignment="1">
      <alignment vertical="center" wrapText="1"/>
    </xf>
    <xf numFmtId="0" fontId="36" fillId="0" borderId="4" xfId="0" applyFont="1" applyBorder="1" applyAlignment="1">
      <alignment vertical="center" wrapText="1"/>
    </xf>
    <xf numFmtId="0" fontId="36" fillId="0" borderId="15" xfId="0" applyFont="1" applyBorder="1" applyAlignment="1">
      <alignment vertical="center" wrapText="1"/>
    </xf>
    <xf numFmtId="0" fontId="36" fillId="0" borderId="6" xfId="0" applyFont="1" applyBorder="1" applyAlignment="1">
      <alignment vertical="center" wrapText="1"/>
    </xf>
    <xf numFmtId="0" fontId="36" fillId="0" borderId="14" xfId="0" applyFont="1" applyBorder="1" applyAlignment="1">
      <alignment vertical="center" wrapText="1"/>
    </xf>
    <xf numFmtId="0" fontId="130" fillId="9" borderId="1" xfId="0" applyFont="1" applyFill="1" applyBorder="1" applyAlignment="1">
      <alignment vertical="center" wrapText="1"/>
    </xf>
    <xf numFmtId="0" fontId="0" fillId="0" borderId="0" xfId="0" applyAlignment="1">
      <alignment horizontal="justify" vertical="top" wrapText="1"/>
    </xf>
    <xf numFmtId="0" fontId="43" fillId="0" borderId="0" xfId="0" applyFont="1" applyAlignment="1">
      <alignment vertical="top" wrapText="1"/>
    </xf>
    <xf numFmtId="0" fontId="19" fillId="5" borderId="13" xfId="0" applyFont="1" applyFill="1" applyBorder="1" applyAlignment="1">
      <alignment horizontal="center" vertical="center" wrapText="1"/>
    </xf>
    <xf numFmtId="0" fontId="19" fillId="5" borderId="15"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9" fillId="0" borderId="15" xfId="0" applyFont="1" applyBorder="1" applyAlignment="1">
      <alignment horizontal="center" vertical="center" wrapText="1"/>
    </xf>
    <xf numFmtId="0" fontId="22" fillId="0" borderId="1" xfId="15" applyFont="1" applyBorder="1" applyAlignment="1">
      <alignment horizontal="center" vertical="center" wrapText="1"/>
    </xf>
    <xf numFmtId="0" fontId="137" fillId="0" borderId="7" xfId="0" applyFont="1" applyBorder="1" applyAlignment="1">
      <alignment horizontal="left" wrapText="1"/>
    </xf>
    <xf numFmtId="0" fontId="137" fillId="0" borderId="3" xfId="0" applyFont="1" applyBorder="1" applyAlignment="1">
      <alignment horizontal="left" wrapText="1"/>
    </xf>
    <xf numFmtId="0" fontId="130" fillId="0" borderId="3" xfId="0" applyFont="1" applyBorder="1" applyAlignment="1">
      <alignment horizontal="left"/>
    </xf>
    <xf numFmtId="0" fontId="0" fillId="0" borderId="8" xfId="0" applyBorder="1" applyAlignment="1">
      <alignment horizontal="left"/>
    </xf>
    <xf numFmtId="0" fontId="137" fillId="0" borderId="1" xfId="0" applyFont="1" applyBorder="1" applyAlignment="1">
      <alignment horizontal="left" vertical="top" wrapText="1"/>
    </xf>
    <xf numFmtId="0" fontId="130" fillId="0" borderId="1" xfId="0" applyFont="1" applyBorder="1" applyAlignment="1">
      <alignment horizontal="left" vertical="top"/>
    </xf>
    <xf numFmtId="0" fontId="22" fillId="0" borderId="3" xfId="0" applyFont="1" applyBorder="1" applyAlignment="1">
      <alignment horizontal="left" vertical="center"/>
    </xf>
    <xf numFmtId="0" fontId="22" fillId="0" borderId="10" xfId="0" applyFont="1" applyBorder="1" applyAlignment="1">
      <alignment horizontal="center" vertical="center"/>
    </xf>
    <xf numFmtId="0" fontId="22" fillId="0" borderId="5" xfId="0" applyFont="1" applyBorder="1" applyAlignment="1">
      <alignment horizontal="center" vertical="center"/>
    </xf>
    <xf numFmtId="0" fontId="22" fillId="0" borderId="10" xfId="0" applyFont="1" applyBorder="1" applyAlignment="1">
      <alignment horizontal="left"/>
    </xf>
    <xf numFmtId="0" fontId="22" fillId="0" borderId="5" xfId="0" applyFont="1" applyBorder="1" applyAlignment="1">
      <alignment horizontal="left" wrapText="1"/>
    </xf>
    <xf numFmtId="0" fontId="22" fillId="0" borderId="5" xfId="0" applyFont="1" applyBorder="1" applyAlignment="1">
      <alignment horizontal="left"/>
    </xf>
    <xf numFmtId="0" fontId="22" fillId="0" borderId="0" xfId="0" applyFont="1" applyAlignment="1">
      <alignment horizontal="center" vertical="center"/>
    </xf>
    <xf numFmtId="0" fontId="22" fillId="0" borderId="0" xfId="0" applyFont="1" applyAlignment="1">
      <alignment horizontal="left" wrapText="1"/>
    </xf>
    <xf numFmtId="0" fontId="22" fillId="0" borderId="0" xfId="0" applyFont="1" applyAlignment="1">
      <alignment horizontal="left"/>
    </xf>
    <xf numFmtId="0" fontId="22" fillId="0" borderId="3" xfId="0" applyFont="1" applyBorder="1" applyAlignment="1">
      <alignment horizontal="left" vertical="center" wrapText="1"/>
    </xf>
    <xf numFmtId="0" fontId="22" fillId="0" borderId="10" xfId="0" applyFont="1" applyBorder="1" applyAlignment="1">
      <alignment horizontal="left" wrapText="1"/>
    </xf>
    <xf numFmtId="0" fontId="22" fillId="0" borderId="3" xfId="0" applyFont="1" applyBorder="1" applyAlignment="1">
      <alignment horizontal="left" wrapText="1"/>
    </xf>
    <xf numFmtId="0" fontId="22" fillId="0" borderId="0" xfId="0" applyFont="1" applyAlignment="1">
      <alignment horizontal="left" vertical="center" wrapText="1"/>
    </xf>
    <xf numFmtId="0" fontId="22" fillId="0" borderId="9" xfId="0" applyFont="1" applyBorder="1" applyAlignment="1">
      <alignment horizontal="center" vertical="center" wrapText="1"/>
    </xf>
    <xf numFmtId="0" fontId="22" fillId="0" borderId="11" xfId="0" applyFont="1" applyBorder="1" applyAlignment="1">
      <alignment horizontal="center" vertical="center" wrapText="1"/>
    </xf>
    <xf numFmtId="0" fontId="22" fillId="0" borderId="2"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 xfId="0" applyFont="1" applyBorder="1" applyAlignment="1">
      <alignment horizontal="left" vertical="center" wrapText="1"/>
    </xf>
    <xf numFmtId="0" fontId="22" fillId="0" borderId="7" xfId="0" applyFont="1" applyBorder="1" applyAlignment="1">
      <alignment horizontal="left" vertical="center" wrapText="1" indent="2"/>
    </xf>
    <xf numFmtId="0" fontId="22" fillId="0" borderId="8" xfId="0" applyFont="1" applyBorder="1" applyAlignment="1">
      <alignment horizontal="left" vertical="center" wrapText="1" indent="2"/>
    </xf>
    <xf numFmtId="0" fontId="22" fillId="0" borderId="7" xfId="0" applyFont="1" applyBorder="1" applyAlignment="1">
      <alignment horizontal="left" vertical="center" wrapText="1"/>
    </xf>
    <xf numFmtId="0" fontId="22" fillId="0" borderId="8" xfId="0" applyFont="1" applyBorder="1" applyAlignment="1">
      <alignment horizontal="left" vertical="center" wrapText="1"/>
    </xf>
    <xf numFmtId="0" fontId="22" fillId="6" borderId="7" xfId="0" applyFont="1" applyFill="1" applyBorder="1" applyAlignment="1">
      <alignment horizontal="left" vertical="center" wrapText="1"/>
    </xf>
    <xf numFmtId="0" fontId="22" fillId="6" borderId="3" xfId="0" applyFont="1" applyFill="1" applyBorder="1" applyAlignment="1">
      <alignment horizontal="left" vertical="center" wrapText="1"/>
    </xf>
    <xf numFmtId="0" fontId="22" fillId="6" borderId="8" xfId="0" applyFont="1" applyFill="1" applyBorder="1" applyAlignment="1">
      <alignment horizontal="left" vertical="center" wrapText="1"/>
    </xf>
    <xf numFmtId="0" fontId="22" fillId="0" borderId="7" xfId="0" applyFont="1" applyBorder="1" applyAlignment="1">
      <alignment horizontal="left"/>
    </xf>
    <xf numFmtId="0" fontId="22" fillId="0" borderId="3" xfId="0" applyFont="1" applyBorder="1" applyAlignment="1">
      <alignment horizontal="left"/>
    </xf>
    <xf numFmtId="0" fontId="137" fillId="6" borderId="49" xfId="14" applyFont="1" applyFill="1" applyBorder="1" applyAlignment="1">
      <alignment horizontal="center" vertical="center"/>
    </xf>
    <xf numFmtId="0" fontId="137" fillId="6" borderId="50" xfId="14" applyFont="1" applyFill="1" applyBorder="1" applyAlignment="1">
      <alignment horizontal="center" vertical="center"/>
    </xf>
    <xf numFmtId="0" fontId="137" fillId="6" borderId="51" xfId="14" applyFont="1" applyFill="1" applyBorder="1" applyAlignment="1">
      <alignment horizontal="center" vertical="center"/>
    </xf>
    <xf numFmtId="0" fontId="137" fillId="6" borderId="52" xfId="14" applyFont="1" applyFill="1" applyBorder="1" applyAlignment="1">
      <alignment horizontal="center" vertical="center"/>
    </xf>
    <xf numFmtId="0" fontId="137" fillId="6" borderId="53" xfId="14" applyFont="1" applyFill="1" applyBorder="1" applyAlignment="1">
      <alignment horizontal="center" vertical="center"/>
    </xf>
    <xf numFmtId="0" fontId="137" fillId="6" borderId="54" xfId="14" applyFont="1" applyFill="1" applyBorder="1" applyAlignment="1">
      <alignment horizontal="center" vertical="center"/>
    </xf>
    <xf numFmtId="0" fontId="32" fillId="0" borderId="9" xfId="3" applyFont="1" applyBorder="1" applyAlignment="1">
      <alignment horizontal="center" vertical="center" wrapText="1"/>
    </xf>
    <xf numFmtId="0" fontId="32" fillId="0" borderId="11" xfId="3" applyFont="1" applyBorder="1" applyAlignment="1">
      <alignment horizontal="center" vertical="center" wrapText="1"/>
    </xf>
    <xf numFmtId="0" fontId="19" fillId="0" borderId="9" xfId="3" applyFont="1" applyBorder="1" applyAlignment="1">
      <alignment horizontal="center" vertical="center" wrapText="1"/>
    </xf>
    <xf numFmtId="0" fontId="19" fillId="0" borderId="11" xfId="3" applyFont="1" applyBorder="1" applyAlignment="1">
      <alignment horizontal="center" vertical="center" wrapText="1"/>
    </xf>
    <xf numFmtId="0" fontId="32" fillId="0" borderId="2" xfId="3" applyFont="1" applyBorder="1" applyAlignment="1">
      <alignment horizontal="center" vertical="center" wrapText="1"/>
    </xf>
    <xf numFmtId="0" fontId="32" fillId="0" borderId="4" xfId="3" applyFont="1" applyBorder="1" applyAlignment="1">
      <alignment horizontal="center" vertical="center" wrapText="1"/>
    </xf>
    <xf numFmtId="0" fontId="32" fillId="0" borderId="7" xfId="3" applyFont="1" applyBorder="1" applyAlignment="1">
      <alignment horizontal="center" vertical="center" wrapText="1"/>
    </xf>
    <xf numFmtId="0" fontId="22" fillId="0" borderId="8" xfId="0" applyFont="1" applyBorder="1" applyAlignment="1">
      <alignment horizontal="center" vertical="center" wrapText="1"/>
    </xf>
    <xf numFmtId="0" fontId="10" fillId="0" borderId="0" xfId="0" applyFont="1" applyAlignment="1">
      <alignment wrapText="1"/>
    </xf>
    <xf numFmtId="0" fontId="10" fillId="0" borderId="0" xfId="0" applyFont="1" applyAlignment="1">
      <alignment vertical="top" wrapText="1"/>
    </xf>
    <xf numFmtId="0" fontId="0" fillId="0" borderId="0" xfId="0" applyAlignment="1">
      <alignment vertical="top" wrapText="1"/>
    </xf>
    <xf numFmtId="0" fontId="29" fillId="0" borderId="7" xfId="6" applyBorder="1" applyAlignment="1">
      <alignment vertical="center" wrapText="1"/>
    </xf>
    <xf numFmtId="0" fontId="29"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33" fillId="0" borderId="0" xfId="0" applyFont="1" applyAlignment="1">
      <alignment horizontal="left" vertical="center" wrapText="1"/>
    </xf>
    <xf numFmtId="0" fontId="30" fillId="0" borderId="0" xfId="0" applyFont="1" applyAlignment="1">
      <alignment horizontal="left" vertical="center" wrapText="1"/>
    </xf>
    <xf numFmtId="0" fontId="10" fillId="0" borderId="0" xfId="0" applyFont="1" applyAlignment="1">
      <alignment horizontal="left" wrapText="1"/>
    </xf>
    <xf numFmtId="0" fontId="0" fillId="0" borderId="0" xfId="0" applyAlignment="1">
      <alignment horizontal="left" wrapText="1"/>
    </xf>
    <xf numFmtId="0" fontId="130" fillId="0" borderId="1" xfId="0" applyFont="1" applyBorder="1" applyAlignment="1">
      <alignment horizontal="center" vertical="center" wrapText="1"/>
    </xf>
    <xf numFmtId="0" fontId="130" fillId="0" borderId="1" xfId="0" applyFont="1" applyBorder="1"/>
    <xf numFmtId="0" fontId="4" fillId="0" borderId="29" xfId="0" applyFont="1" applyBorder="1" applyAlignment="1">
      <alignment horizontal="center" vertical="center" wrapText="1"/>
    </xf>
    <xf numFmtId="0" fontId="4" fillId="0" borderId="32" xfId="0" applyFont="1" applyBorder="1" applyAlignment="1">
      <alignment horizontal="center" vertical="center" wrapText="1"/>
    </xf>
    <xf numFmtId="0" fontId="209" fillId="10" borderId="20" xfId="0" applyFont="1" applyFill="1" applyBorder="1" applyAlignment="1">
      <alignment horizontal="center" vertical="center" wrapText="1"/>
    </xf>
    <xf numFmtId="0" fontId="209" fillId="10" borderId="22" xfId="0" applyFont="1" applyFill="1" applyBorder="1" applyAlignment="1">
      <alignment horizontal="center" vertical="center" wrapText="1"/>
    </xf>
    <xf numFmtId="0" fontId="169" fillId="0" borderId="20" xfId="0" applyFont="1" applyBorder="1" applyAlignment="1">
      <alignment horizontal="center" vertical="center"/>
    </xf>
    <xf numFmtId="0" fontId="169" fillId="0" borderId="22" xfId="0" applyFont="1" applyBorder="1" applyAlignment="1">
      <alignment horizontal="center" vertical="center"/>
    </xf>
  </cellXfs>
  <cellStyles count="26">
    <cellStyle name="=C:\WINNT35\SYSTEM32\COMMAND.COM" xfId="3" xr:uid="{00000000-0005-0000-0000-000000000000}"/>
    <cellStyle name="Čárka" xfId="20" builtinId="3"/>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 2 3" xfId="21" xr:uid="{49A77FD2-4CF9-4F86-97F2-C2DB1AE63AD8}"/>
    <cellStyle name="Normal 2 5 2" xfId="22" xr:uid="{5191D0C6-9E93-4021-B1F2-E788B9C1D12E}"/>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2 2" xfId="25" xr:uid="{C4EC5D67-E7B7-4D34-9A60-EBE5360C05A1}"/>
    <cellStyle name="Normální 3" xfId="19" xr:uid="{00000000-0005-0000-0000-00000F000000}"/>
    <cellStyle name="optionalExposure" xfId="5" xr:uid="{00000000-0005-0000-0000-000010000000}"/>
    <cellStyle name="optionalExposure 3" xfId="23" xr:uid="{69EB0B79-BBED-46E5-978F-C624411EA303}"/>
    <cellStyle name="Poznámka" xfId="24" builtinId="10"/>
    <cellStyle name="Procenta" xfId="18" builtinId="5"/>
    <cellStyle name="Procenta 2" xfId="16" xr:uid="{00000000-0005-0000-0000-000012000000}"/>
    <cellStyle name="Standard 3" xfId="17" xr:uid="{00000000-0005-0000-0000-000013000000}"/>
  </cellStyles>
  <dxfs count="11">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patternType="solid">
          <fgColor rgb="FFFFFF00"/>
          <bgColor rgb="FF000000"/>
        </patternFill>
      </fill>
    </dxf>
  </dxfs>
  <tableStyles count="0" defaultTableStyle="TableStyleMedium2" defaultPivotStyle="PivotStyleLight16"/>
  <colors>
    <mruColors>
      <color rgb="FFCCFFCC"/>
      <color rgb="FFFFFFCC"/>
      <color rgb="FF3399FF"/>
      <color rgb="FF6699FF"/>
      <color rgb="FFFFCCCC"/>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123" Type="http://schemas.openxmlformats.org/officeDocument/2006/relationships/externalLink" Target="externalLinks/externalLink1.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113" Type="http://schemas.openxmlformats.org/officeDocument/2006/relationships/worksheet" Target="worksheets/sheet113.xml"/><Relationship Id="rId118" Type="http://schemas.openxmlformats.org/officeDocument/2006/relationships/worksheet" Target="worksheets/sheet118.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worksheet" Target="worksheets/sheet103.xml"/><Relationship Id="rId108" Type="http://schemas.openxmlformats.org/officeDocument/2006/relationships/worksheet" Target="worksheets/sheet108.xml"/><Relationship Id="rId124" Type="http://schemas.openxmlformats.org/officeDocument/2006/relationships/theme" Target="theme/theme1.xml"/><Relationship Id="rId54" Type="http://schemas.openxmlformats.org/officeDocument/2006/relationships/worksheet" Target="worksheets/sheet54.xml"/><Relationship Id="rId70" Type="http://schemas.openxmlformats.org/officeDocument/2006/relationships/worksheet" Target="worksheets/sheet70.xml"/><Relationship Id="rId75" Type="http://schemas.openxmlformats.org/officeDocument/2006/relationships/worksheet" Target="worksheets/sheet75.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23" Type="http://schemas.openxmlformats.org/officeDocument/2006/relationships/worksheet" Target="worksheets/sheet23.xml"/><Relationship Id="rId28" Type="http://schemas.openxmlformats.org/officeDocument/2006/relationships/worksheet" Target="worksheets/sheet28.xml"/><Relationship Id="rId49" Type="http://schemas.openxmlformats.org/officeDocument/2006/relationships/worksheet" Target="worksheets/sheet49.xml"/><Relationship Id="rId114" Type="http://schemas.openxmlformats.org/officeDocument/2006/relationships/worksheet" Target="worksheets/sheet114.xml"/><Relationship Id="rId119" Type="http://schemas.openxmlformats.org/officeDocument/2006/relationships/worksheet" Target="worksheets/sheet119.xml"/><Relationship Id="rId44" Type="http://schemas.openxmlformats.org/officeDocument/2006/relationships/worksheet" Target="worksheets/sheet44.xml"/><Relationship Id="rId60" Type="http://schemas.openxmlformats.org/officeDocument/2006/relationships/worksheet" Target="worksheets/sheet60.xml"/><Relationship Id="rId65" Type="http://schemas.openxmlformats.org/officeDocument/2006/relationships/worksheet" Target="worksheets/sheet65.xml"/><Relationship Id="rId81" Type="http://schemas.openxmlformats.org/officeDocument/2006/relationships/worksheet" Target="worksheets/sheet81.xml"/><Relationship Id="rId86" Type="http://schemas.openxmlformats.org/officeDocument/2006/relationships/worksheet" Target="worksheets/sheet86.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worksheet" Target="worksheets/sheet120.xml"/><Relationship Id="rId125"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26"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worksheet" Target="worksheets/sheet121.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62" Type="http://schemas.openxmlformats.org/officeDocument/2006/relationships/worksheet" Target="worksheets/sheet62.xml"/><Relationship Id="rId83" Type="http://schemas.openxmlformats.org/officeDocument/2006/relationships/worksheet" Target="worksheets/sheet83.xml"/><Relationship Id="rId88" Type="http://schemas.openxmlformats.org/officeDocument/2006/relationships/worksheet" Target="worksheets/sheet88.xml"/><Relationship Id="rId111" Type="http://schemas.openxmlformats.org/officeDocument/2006/relationships/worksheet" Target="worksheets/sheet111.xml"/><Relationship Id="rId15" Type="http://schemas.openxmlformats.org/officeDocument/2006/relationships/worksheet" Target="worksheets/sheet15.xml"/><Relationship Id="rId36" Type="http://schemas.openxmlformats.org/officeDocument/2006/relationships/worksheet" Target="worksheets/sheet36.xml"/><Relationship Id="rId57" Type="http://schemas.openxmlformats.org/officeDocument/2006/relationships/worksheet" Target="worksheets/sheet57.xml"/><Relationship Id="rId106" Type="http://schemas.openxmlformats.org/officeDocument/2006/relationships/worksheet" Target="worksheets/sheet106.xml"/><Relationship Id="rId127" Type="http://schemas.openxmlformats.org/officeDocument/2006/relationships/calcChain" Target="calcChain.xml"/><Relationship Id="rId10" Type="http://schemas.openxmlformats.org/officeDocument/2006/relationships/worksheet" Target="worksheets/sheet10.xml"/><Relationship Id="rId31" Type="http://schemas.openxmlformats.org/officeDocument/2006/relationships/worksheet" Target="worksheets/sheet31.xml"/><Relationship Id="rId52" Type="http://schemas.openxmlformats.org/officeDocument/2006/relationships/worksheet" Target="worksheets/sheet52.xml"/><Relationship Id="rId73" Type="http://schemas.openxmlformats.org/officeDocument/2006/relationships/worksheet" Target="worksheets/sheet73.xml"/><Relationship Id="rId78" Type="http://schemas.openxmlformats.org/officeDocument/2006/relationships/worksheet" Target="worksheets/sheet78.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122" Type="http://schemas.openxmlformats.org/officeDocument/2006/relationships/worksheet" Target="worksheets/sheet122.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11</xdr:col>
      <xdr:colOff>338138</xdr:colOff>
      <xdr:row>26</xdr:row>
      <xdr:rowOff>57150</xdr:rowOff>
    </xdr:to>
    <xdr:sp macro="" textlink="">
      <xdr:nvSpPr>
        <xdr:cNvPr id="2" name="AutoShape 1">
          <a:extLst>
            <a:ext uri="{FF2B5EF4-FFF2-40B4-BE49-F238E27FC236}">
              <a16:creationId xmlns:a16="http://schemas.microsoft.com/office/drawing/2014/main" id="{00000000-0008-0000-17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5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5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J:\2xxx\2100\0130\Z&#225;vodsk&#253;\v&#253;kazy\Kapit&#225;lov&#225;%20p&#345;im&#283;&#345;enost\podklady\2024\12\8060-EBA_COREP_3.2.0.1-corep_of-IND-20241231-001-upraveno.xlsx" TargetMode="External"/><Relationship Id="rId1" Type="http://schemas.openxmlformats.org/officeDocument/2006/relationships/externalLinkPath" Target="/2xxx/2100/0130/Z&#225;vodsk&#253;/v&#253;kazy/Kapit&#225;lov&#225;%20p&#345;im&#283;&#345;enost/podklady/2024/12/8060-EBA_COREP_3.2.0.1-corep_of-IND-20241231-001-upraven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EU OV1"/>
      <sheetName val="EU KM1"/>
      <sheetName val="EU CC1"/>
      <sheetName val="EU CCyB"/>
      <sheetName val="EU CR4"/>
      <sheetName val="EU CR7"/>
      <sheetName val="EU CR7-A"/>
      <sheetName val="EU CR10"/>
      <sheetName val="Summary"/>
      <sheetName val="C_00.01"/>
      <sheetName val="C_01.00"/>
      <sheetName val="C_02.00"/>
      <sheetName val="C_03.00"/>
      <sheetName val="C_04.00"/>
      <sheetName val="C_05.01"/>
      <sheetName val="C_05.02"/>
      <sheetName val="C_06.01"/>
      <sheetName val="C_06.02"/>
      <sheetName val="C_07.00.a-0001"/>
      <sheetName val="C_07.00.a-0002"/>
      <sheetName val="C_07.00.a-0003"/>
      <sheetName val="C_07.00.a-0004"/>
      <sheetName val="C_07.00.a-0005"/>
      <sheetName val="C_07.00.a-0006"/>
      <sheetName val="C_07.00.a-0007"/>
      <sheetName val="C_07.00.a-0008"/>
      <sheetName val="C_07.00.a-0009"/>
      <sheetName val="C_07.00.a-0010"/>
      <sheetName val="C_07.00.a-0011"/>
      <sheetName val="C_07.00.a-0012"/>
      <sheetName val="C_07.00.a-0013"/>
      <sheetName val="C_07.00.a-0014"/>
      <sheetName val="C_07.00.a-0015"/>
      <sheetName val="C_07.00.a-0016"/>
      <sheetName val="C_07.00.a-0017"/>
      <sheetName val="C_07.00.b-0001"/>
      <sheetName val="C_07.00.b-0002"/>
      <sheetName val="C_07.00.b-0003"/>
      <sheetName val="C_07.00.b-0004"/>
      <sheetName val="C_07.00.b-0005"/>
      <sheetName val="C_07.00.b-0006"/>
      <sheetName val="C_07.00.b-0007"/>
      <sheetName val="C_07.00.b-0008"/>
      <sheetName val="C_07.00.b-0009"/>
      <sheetName val="C_07.00.b-0010"/>
      <sheetName val="C_07.00.b-0011"/>
      <sheetName val="C_07.00.b-0012"/>
      <sheetName val="C_07.00.b-0013"/>
      <sheetName val="C_07.00.b-0014"/>
      <sheetName val="C_07.00.b-0015"/>
      <sheetName val="C_07.00.b-0016"/>
      <sheetName val="C_07.00.b-0017"/>
      <sheetName val="C_07.00.c-0001"/>
      <sheetName val="C_07.00.c-0002"/>
      <sheetName val="C_07.00.c-0003"/>
      <sheetName val="C_07.00.c-0004"/>
      <sheetName val="C_07.00.c-0007"/>
      <sheetName val="C_07.00.c-0008"/>
      <sheetName val="C_07.00.c-0009"/>
      <sheetName val="C_07.00.d-0001"/>
      <sheetName val="C_07.00.d-0002"/>
      <sheetName val="C_07.00.d-0003"/>
      <sheetName val="C_07.00.d-0004"/>
      <sheetName val="C_07.00.d-0007"/>
      <sheetName val="C_07.00.d-0008"/>
      <sheetName val="C_07.00.d-0009"/>
      <sheetName val="C_08.01.a-0001"/>
      <sheetName val="C_08.01.a-0002"/>
      <sheetName val="C_08.01.a-0003"/>
      <sheetName val="C_08.01.a-0004"/>
      <sheetName val="C_08.01.a-0005"/>
      <sheetName val="C_08.01.a-0006"/>
      <sheetName val="C_08.01.a-0007"/>
      <sheetName val="C_08.01.a-0008"/>
      <sheetName val="C_08.01.a-0009"/>
      <sheetName val="C_08.01.a-0010"/>
      <sheetName val="C_08.01.a-0011"/>
      <sheetName val="C_08.01.a-0012"/>
      <sheetName val="C_08.01.a-0013"/>
      <sheetName val="C_08.01.a-0014"/>
      <sheetName val="C_08.01.a-0015"/>
      <sheetName val="C_08.01.a-0016"/>
      <sheetName val="C_08.01.a-0017"/>
      <sheetName val="C_08.01.b-0001"/>
      <sheetName val="C_08.01.b-0002"/>
      <sheetName val="C_08.01.b-0003"/>
      <sheetName val="C_08.01.b-0004"/>
      <sheetName val="C_08.01.b-0005"/>
      <sheetName val="C_08.01.b-0006"/>
      <sheetName val="C_08.01.b-0007"/>
      <sheetName val="C_08.01.b-0008"/>
      <sheetName val="C_08.01.b-0009"/>
      <sheetName val="C_08.01.b-0010"/>
      <sheetName val="C_08.01.b-0011"/>
      <sheetName val="C_08.01.b-0012"/>
      <sheetName val="C_08.01.b-0013"/>
      <sheetName val="C_08.01.b-0014"/>
      <sheetName val="C_08.01.b-0015"/>
      <sheetName val="C_08.01.b-0016"/>
      <sheetName val="C_08.01.b-0017"/>
      <sheetName val="C_08.02-0001"/>
      <sheetName val="C_08.02-0002"/>
      <sheetName val="C_08.02-0003"/>
      <sheetName val="C_08.02-0004"/>
      <sheetName val="C_08.02-0005"/>
      <sheetName val="C_08.02-0006"/>
      <sheetName val="C_08.02-0007"/>
      <sheetName val="C_08.02-0008"/>
      <sheetName val="C_08.02-0009"/>
      <sheetName val="C_08.02-0010"/>
      <sheetName val="C_08.02-0011"/>
      <sheetName val="C_08.02-0012"/>
      <sheetName val="C_08.02-0013"/>
      <sheetName val="C_08.02-0014"/>
      <sheetName val="C_08.02-0015"/>
      <sheetName val="C_08.02-0016"/>
      <sheetName val="C_08.02-0017"/>
      <sheetName val="C_08.03-0001"/>
      <sheetName val="C_08.03-0002"/>
      <sheetName val="C_08.03-0003"/>
      <sheetName val="C_08.03-0004"/>
      <sheetName val="C_08.03-0005"/>
      <sheetName val="C_08.03-0006"/>
      <sheetName val="C_08.03-0007"/>
      <sheetName val="C_08.03-0008"/>
      <sheetName val="C_08.03-0009"/>
      <sheetName val="C_08.03-0010"/>
      <sheetName val="C_08.03-0011"/>
      <sheetName val="C_08.03-0012"/>
      <sheetName val="C_08.03-0013"/>
      <sheetName val="C_08.03-0014"/>
      <sheetName val="C_08.03-0015"/>
      <sheetName val="C_08.03-0016"/>
      <sheetName val="C_08.03-0017"/>
      <sheetName val="C_08.04"/>
      <sheetName val="C_08.05"/>
      <sheetName val="C_08.05.1.a-x755"/>
      <sheetName val="C_08.05.1.b-x290-x755"/>
      <sheetName val="C_08.06"/>
      <sheetName val="C_08.07"/>
      <sheetName val="C_09.01.a"/>
      <sheetName val="C_09.01.b"/>
      <sheetName val="C_09.02"/>
      <sheetName val="List1"/>
      <sheetName val="C_09.04"/>
      <sheetName val="C_10.01"/>
      <sheetName val="C_10.02"/>
      <sheetName val="C_11.00"/>
      <sheetName val="C_13.01"/>
      <sheetName val="C_14.00"/>
      <sheetName val="C_14.01-0010"/>
      <sheetName val="C_14.01-0020"/>
      <sheetName val="C_14.01-0030"/>
      <sheetName val="C_14.01-0040"/>
      <sheetName val="C_14.01-0050"/>
      <sheetName val="C_14.01-0060"/>
      <sheetName val="C_15.00"/>
      <sheetName val="C_16.00.a"/>
      <sheetName val="C_16.00.b"/>
      <sheetName val="C_17.01.a"/>
      <sheetName val="C_17.01.b"/>
      <sheetName val="C_17.02"/>
      <sheetName val="C_18.00-0001"/>
      <sheetName val="C_18.00-0002"/>
      <sheetName val="C_18.00-0003"/>
      <sheetName val="C_18.00-0004"/>
      <sheetName val="C_18.00-0005"/>
      <sheetName val="C_18.00-0006"/>
      <sheetName val="C_18.00-0007"/>
      <sheetName val="C_18.00-0008"/>
      <sheetName val="C_18.00-0009"/>
      <sheetName val="C_18.00-0012"/>
      <sheetName val="C_18.00-0013"/>
      <sheetName val="C_18.00-0014"/>
      <sheetName val="C_18.00-0015"/>
      <sheetName val="C_18.00-0016"/>
      <sheetName val="C_18.00-0017"/>
      <sheetName val="C_18.00-0018"/>
      <sheetName val="C_18.00-0019"/>
      <sheetName val="C_18.00-0020"/>
      <sheetName val="C_18.00-0021"/>
      <sheetName val="C_18.00-0022"/>
      <sheetName val="C_18.00-0023"/>
      <sheetName val="C_18.00-0024"/>
      <sheetName val="C_18.00-0025"/>
      <sheetName val="C_18.00-0026"/>
      <sheetName val="C_19.00"/>
      <sheetName val="C_20.00"/>
      <sheetName val="C_21.00-0001"/>
      <sheetName val="C_21.00-0004"/>
      <sheetName val="C_21.00-0006"/>
      <sheetName val="C_21.00-0007"/>
      <sheetName val="C_21.00-0013"/>
      <sheetName val="C_21.00-0021"/>
      <sheetName val="C_21.00-0023"/>
      <sheetName val="C_21.00-0027"/>
      <sheetName val="C_21.00-0028"/>
      <sheetName val="C_21.00-0029"/>
      <sheetName val="C_21.00-0030"/>
      <sheetName val="C_21.00-0031"/>
      <sheetName val="C_21.00-0032"/>
      <sheetName val="C_21.00-0033"/>
      <sheetName val="C_21.00-0034"/>
      <sheetName val="C_21.00-0035"/>
      <sheetName val="C_21.00-0036"/>
      <sheetName val="C_21.00-0037"/>
      <sheetName val="C_21.00-0038"/>
      <sheetName val="C_21.00-0039"/>
      <sheetName val="C_21.00-0040"/>
      <sheetName val="C_21.00-0041"/>
      <sheetName val="C_21.00-0042"/>
      <sheetName val="C_21.00-0043"/>
      <sheetName val="C_21.00-0044"/>
      <sheetName val="C_22.00"/>
      <sheetName val="C_23.00"/>
      <sheetName val="C_24.00"/>
      <sheetName val="C_25.00"/>
      <sheetName val="C_33.00.a"/>
      <sheetName val="C_33.00.b"/>
      <sheetName val="C_32.01"/>
      <sheetName val="C_32.02.a"/>
      <sheetName val="C_32.02.b"/>
      <sheetName val="C_32.02.c"/>
      <sheetName val="C_32.03"/>
      <sheetName val="C_32.04"/>
      <sheetName val="C_35.01"/>
      <sheetName val="C_35.02"/>
      <sheetName val="C_35.03"/>
      <sheetName val="C_34.01.a"/>
      <sheetName val="C_34.01.b"/>
      <sheetName val="C_34.02-0001"/>
      <sheetName val="C_34.02-0002"/>
      <sheetName val="C_34.03-0001"/>
      <sheetName val="C_34.03-0002"/>
      <sheetName val="C_34.04"/>
      <sheetName val="C_34.05"/>
      <sheetName val="C_34.06"/>
      <sheetName val="C_34.07-0001"/>
      <sheetName val="C_34.07-0002"/>
      <sheetName val="C_34.07-0003"/>
      <sheetName val="C_34.07-0004"/>
      <sheetName val="C_34.07-0005"/>
      <sheetName val="C_34.07-0006"/>
      <sheetName val="C_34.07-0007"/>
      <sheetName val="C_34.07-0008"/>
      <sheetName val="C_34.07-0009"/>
      <sheetName val="C_34.07-0010"/>
      <sheetName val="C_34.07-0011"/>
      <sheetName val="C_34.07-0012"/>
      <sheetName val="C_34.07-0013"/>
      <sheetName val="C_34.07-0014"/>
      <sheetName val="C_34.07-0015"/>
      <sheetName val="C_34.07-0016"/>
      <sheetName val="C_34.07-0017"/>
      <sheetName val="C_34.08.a"/>
      <sheetName val="C_34.08.b"/>
      <sheetName val="C_34.09"/>
      <sheetName val="C_34.10"/>
      <sheetName val="C_34.1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row r="2">
          <cell r="M2" t="str">
            <v>a</v>
          </cell>
          <cell r="N2" t="str">
            <v>b</v>
          </cell>
          <cell r="O2" t="str">
            <v>c</v>
          </cell>
          <cell r="P2" t="str">
            <v>d</v>
          </cell>
          <cell r="Q2" t="str">
            <v>e</v>
          </cell>
          <cell r="R2" t="str">
            <v>f</v>
          </cell>
          <cell r="S2" t="str">
            <v>g</v>
          </cell>
          <cell r="T2" t="str">
            <v>h</v>
          </cell>
          <cell r="U2" t="str">
            <v>i</v>
          </cell>
          <cell r="V2" t="str">
            <v>j</v>
          </cell>
          <cell r="W2" t="str">
            <v>k</v>
          </cell>
          <cell r="X2" t="str">
            <v>l</v>
          </cell>
          <cell r="Y2" t="str">
            <v>m</v>
          </cell>
        </row>
        <row r="3">
          <cell r="M3" t="str">
            <v>Obecné úvěrové expozice</v>
          </cell>
          <cell r="N3"/>
          <cell r="O3" t="str">
            <v>Rozhodné úvěrové expozice – Tržní riziko</v>
          </cell>
          <cell r="P3"/>
          <cell r="Q3" t="str">
            <v>Sekuritizované expozice – Hodnota expozice v investičním portfoliu</v>
          </cell>
          <cell r="R3" t="str">
            <v>Celková hodnota expozice</v>
          </cell>
          <cell r="S3" t="str">
            <v>Kapitálové požadavky</v>
          </cell>
          <cell r="T3"/>
          <cell r="U3"/>
          <cell r="V3"/>
          <cell r="W3" t="str">
            <v xml:space="preserve">Objemy rizikově vážených expozic </v>
          </cell>
          <cell r="X3" t="str">
            <v>Váhy kapitálových požadavků
(%)</v>
          </cell>
          <cell r="Y3" t="str">
            <v>Sazba proticyklické kapitálové rezervy
(%)</v>
          </cell>
        </row>
        <row r="4">
          <cell r="B4" t="str">
            <v>ZEMĚ</v>
          </cell>
          <cell r="M4"/>
          <cell r="N4"/>
          <cell r="O4"/>
          <cell r="P4"/>
          <cell r="Q4"/>
          <cell r="R4"/>
          <cell r="S4"/>
          <cell r="T4"/>
          <cell r="U4"/>
          <cell r="V4"/>
          <cell r="W4"/>
          <cell r="X4"/>
          <cell r="Y4"/>
        </row>
        <row r="5">
          <cell r="M5" t="str">
            <v>Hodnota expozice podle standardizovaného přístupu</v>
          </cell>
          <cell r="N5" t="str">
            <v>Hodnota expozice podle přístupu IRB</v>
          </cell>
          <cell r="O5" t="str">
            <v>Součet dlouhých a krátkých pozic expozic obchodního portfolia pro standardizovaný přístup</v>
          </cell>
          <cell r="P5" t="str">
            <v>Hodnota expozic obchodního portfolia pro interní modely</v>
          </cell>
          <cell r="Q5"/>
          <cell r="R5"/>
          <cell r="S5" t="str">
            <v>Rozhodné úvěrové expozice – Úvěrové riziko</v>
          </cell>
          <cell r="T5" t="str">
            <v>Rozhodné úvěrové expozice – Tržní riziko</v>
          </cell>
          <cell r="U5" t="str">
            <v xml:space="preserve">Rozhodné úvěrové expozice – Sekuritizované pozice v investičním portfoliu </v>
          </cell>
          <cell r="V5" t="str">
            <v xml:space="preserve"> Celkem</v>
          </cell>
          <cell r="W5"/>
          <cell r="X5"/>
          <cell r="Y5"/>
        </row>
        <row r="6">
          <cell r="M6"/>
          <cell r="N6"/>
          <cell r="O6"/>
          <cell r="P6"/>
          <cell r="Q6"/>
          <cell r="R6"/>
          <cell r="S6"/>
          <cell r="T6"/>
          <cell r="U6"/>
          <cell r="V6"/>
          <cell r="W6"/>
          <cell r="Y6"/>
        </row>
        <row r="9">
          <cell r="B9" t="str">
            <v>AE (Stát Spojené arabské emiráty)</v>
          </cell>
          <cell r="M9">
            <v>0</v>
          </cell>
          <cell r="N9">
            <v>435.89928000000003</v>
          </cell>
          <cell r="O9">
            <v>0</v>
          </cell>
          <cell r="P9">
            <v>0</v>
          </cell>
          <cell r="Q9">
            <v>0</v>
          </cell>
          <cell r="R9">
            <v>435.89928000000003</v>
          </cell>
          <cell r="S9">
            <v>10.26069</v>
          </cell>
          <cell r="T9">
            <v>0</v>
          </cell>
          <cell r="U9">
            <v>0</v>
          </cell>
          <cell r="V9">
            <v>10.26069</v>
          </cell>
          <cell r="W9">
            <v>5448.741</v>
          </cell>
          <cell r="X9">
            <v>4.6432260442593013E-4</v>
          </cell>
          <cell r="Y9">
            <v>0</v>
          </cell>
        </row>
        <row r="10">
          <cell r="B10" t="str">
            <v>Rozhodné úvěrové expozice – Úvěrové riziko</v>
          </cell>
        </row>
        <row r="11">
          <cell r="B11" t="str">
            <v>Hodnota expozice podle standardizovaného přístupu</v>
          </cell>
        </row>
        <row r="12">
          <cell r="B12" t="str">
            <v>Hodnota expozice podle přístupu IRB</v>
          </cell>
        </row>
        <row r="13">
          <cell r="B13" t="str">
            <v>Rozhodné úvěrové expozice – Tržní riziko</v>
          </cell>
        </row>
        <row r="14">
          <cell r="B14" t="str">
            <v>Součet dlouhých a krátkých pozic expozic obchodního portfolia pro standardizované přístupy</v>
          </cell>
        </row>
        <row r="15">
          <cell r="B15" t="str">
            <v>Hodnota expozic obchodního portfolia pro interní modely</v>
          </cell>
        </row>
        <row r="16">
          <cell r="B16" t="str">
            <v>Rozhodné úvěrové expozice – Sekuritizace</v>
          </cell>
        </row>
        <row r="17">
          <cell r="B17" t="str">
            <v>Hodnota expozice u sekuritizovaných pozic v investičním portfoliu</v>
          </cell>
        </row>
        <row r="18">
          <cell r="B18" t="str">
            <v>Kapitálové požadavky a váhy kapitálových požadavků</v>
          </cell>
        </row>
        <row r="19">
          <cell r="B19" t="str">
            <v>Celkové kapitálové požadavky pro proticyklickou kapitálovou rezervu</v>
          </cell>
        </row>
        <row r="20">
          <cell r="B20" t="str">
            <v>Rozhodné úvěrové expozice – Úvěrové riziko</v>
          </cell>
        </row>
        <row r="21">
          <cell r="B21" t="str">
            <v>Rozhodné úvěrové expozice – Tržní riziko</v>
          </cell>
        </row>
        <row r="22">
          <cell r="B22" t="str">
            <v>Rozhodné úvěrové expozice – Sekuritizační pozice v investičním portfoliu</v>
          </cell>
        </row>
        <row r="23">
          <cell r="B23" t="str">
            <v>Váhy kapitálových požadavků</v>
          </cell>
        </row>
        <row r="24">
          <cell r="B24" t="str">
            <v>Sazby proticyklické kapitálové rezervy</v>
          </cell>
        </row>
        <row r="25">
          <cell r="B25" t="str">
            <v>Sazba proticyklické kapitálové rezervy stanovená pověřeným orgánem</v>
          </cell>
        </row>
        <row r="26">
          <cell r="B26" t="str">
            <v>Sazba proticyklické kapitálové rezervy použitelná pro zemi instituce</v>
          </cell>
        </row>
        <row r="27">
          <cell r="B27" t="str">
            <v>Sazba proticyklické kapitálové rezervy specifická pro danou instituci</v>
          </cell>
        </row>
        <row r="28">
          <cell r="B28" t="str">
            <v>Použití 2% prahové hodnoty</v>
          </cell>
        </row>
        <row r="29">
          <cell r="B29" t="str">
            <v>Použití 2 % prahové hodnoty pro obecnou úvěrovou expozici</v>
          </cell>
        </row>
        <row r="30">
          <cell r="B30" t="str">
            <v>Použití 2% prahové hodnoty pro expozici obchodního portfolia</v>
          </cell>
        </row>
        <row r="32">
          <cell r="B32" t="str">
            <v>AM (Arménská republika)</v>
          </cell>
          <cell r="M32">
            <v>0</v>
          </cell>
          <cell r="N32">
            <v>862.25535000000002</v>
          </cell>
          <cell r="O32">
            <v>0</v>
          </cell>
          <cell r="P32">
            <v>0</v>
          </cell>
          <cell r="Q32">
            <v>0</v>
          </cell>
          <cell r="R32">
            <v>862.25535000000002</v>
          </cell>
          <cell r="S32">
            <v>56.101949999999995</v>
          </cell>
          <cell r="T32">
            <v>0</v>
          </cell>
          <cell r="U32">
            <v>0</v>
          </cell>
          <cell r="V32">
            <v>56.101949999999995</v>
          </cell>
          <cell r="W32">
            <v>10778.191875</v>
          </cell>
          <cell r="X32">
            <v>2.5387574848644012E-3</v>
          </cell>
          <cell r="Y32">
            <v>1.5</v>
          </cell>
        </row>
        <row r="33">
          <cell r="B33" t="str">
            <v>Rozhodné úvěrové expozice – Úvěrové riziko</v>
          </cell>
        </row>
        <row r="34">
          <cell r="B34" t="str">
            <v>Hodnota expozice podle standardizovaného přístupu</v>
          </cell>
        </row>
        <row r="35">
          <cell r="B35" t="str">
            <v>Hodnota expozice podle přístupu IRB</v>
          </cell>
        </row>
        <row r="36">
          <cell r="B36" t="str">
            <v>Rozhodné úvěrové expozice – Tržní riziko</v>
          </cell>
        </row>
        <row r="37">
          <cell r="B37" t="str">
            <v>Součet dlouhých a krátkých pozic expozic obchodního portfolia pro standardizované přístupy</v>
          </cell>
        </row>
        <row r="38">
          <cell r="B38" t="str">
            <v>Hodnota expozic obchodního portfolia pro interní modely</v>
          </cell>
        </row>
        <row r="39">
          <cell r="B39" t="str">
            <v>Rozhodné úvěrové expozice – Sekuritizace</v>
          </cell>
        </row>
        <row r="40">
          <cell r="B40" t="str">
            <v>Hodnota expozice u sekuritizovaných pozic v investičním portfoliu</v>
          </cell>
        </row>
        <row r="41">
          <cell r="B41" t="str">
            <v>Kapitálové požadavky a váhy kapitálových požadavků</v>
          </cell>
        </row>
        <row r="42">
          <cell r="B42" t="str">
            <v>Celkové kapitálové požadavky pro proticyklickou kapitálovou rezervu</v>
          </cell>
        </row>
        <row r="43">
          <cell r="B43" t="str">
            <v>Rozhodné úvěrové expozice – Úvěrové riziko</v>
          </cell>
        </row>
        <row r="44">
          <cell r="B44" t="str">
            <v>Rozhodné úvěrové expozice – Tržní riziko</v>
          </cell>
        </row>
        <row r="45">
          <cell r="B45" t="str">
            <v>Rozhodné úvěrové expozice – Sekuritizační pozice v investičním portfoliu</v>
          </cell>
        </row>
        <row r="46">
          <cell r="B46" t="str">
            <v>Váhy kapitálových požadavků</v>
          </cell>
        </row>
        <row r="47">
          <cell r="B47" t="str">
            <v>Sazby proticyklické kapitálové rezervy</v>
          </cell>
        </row>
        <row r="48">
          <cell r="B48" t="str">
            <v>Sazba proticyklické kapitálové rezervy stanovená pověřeným orgánem</v>
          </cell>
        </row>
        <row r="49">
          <cell r="B49" t="str">
            <v>Sazba proticyklické kapitálové rezervy použitelná pro zemi instituce</v>
          </cell>
        </row>
        <row r="50">
          <cell r="B50" t="str">
            <v>Sazba proticyklické kapitálové rezervy specifická pro danou instituci</v>
          </cell>
        </row>
        <row r="51">
          <cell r="B51" t="str">
            <v>Použití 2% prahové hodnoty</v>
          </cell>
        </row>
        <row r="52">
          <cell r="B52" t="str">
            <v>Použití 2 % prahové hodnoty pro obecnou úvěrovou expozici</v>
          </cell>
        </row>
        <row r="53">
          <cell r="B53" t="str">
            <v>Použití 2% prahové hodnoty pro expozici obchodního portfolia</v>
          </cell>
        </row>
        <row r="55">
          <cell r="B55" t="str">
            <v>AT (Rakouská republika)</v>
          </cell>
          <cell r="M55">
            <v>0</v>
          </cell>
          <cell r="N55">
            <v>74246.283049999998</v>
          </cell>
          <cell r="O55">
            <v>0</v>
          </cell>
          <cell r="P55">
            <v>0</v>
          </cell>
          <cell r="Q55">
            <v>0</v>
          </cell>
          <cell r="R55">
            <v>74246.283049999998</v>
          </cell>
          <cell r="S55">
            <v>2769.0739199999998</v>
          </cell>
          <cell r="T55">
            <v>0</v>
          </cell>
          <cell r="U55">
            <v>0</v>
          </cell>
          <cell r="V55">
            <v>2769.0739199999998</v>
          </cell>
          <cell r="W55">
            <v>928078.53812499996</v>
          </cell>
          <cell r="X55">
            <v>0.12530771462565574</v>
          </cell>
          <cell r="Y55">
            <v>0</v>
          </cell>
        </row>
        <row r="56">
          <cell r="B56" t="str">
            <v>Rozhodné úvěrové expozice – Úvěrové riziko</v>
          </cell>
        </row>
        <row r="57">
          <cell r="B57" t="str">
            <v>Hodnota expozice podle standardizovaného přístupu</v>
          </cell>
        </row>
        <row r="58">
          <cell r="B58" t="str">
            <v>Hodnota expozice podle přístupu IRB</v>
          </cell>
        </row>
        <row r="59">
          <cell r="B59" t="str">
            <v>Rozhodné úvěrové expozice – Tržní riziko</v>
          </cell>
        </row>
        <row r="60">
          <cell r="B60" t="str">
            <v>Součet dlouhých a krátkých pozic expozic obchodního portfolia pro standardizované přístupy</v>
          </cell>
        </row>
        <row r="61">
          <cell r="B61" t="str">
            <v>Hodnota expozic obchodního portfolia pro interní modely</v>
          </cell>
        </row>
        <row r="62">
          <cell r="B62" t="str">
            <v>Rozhodné úvěrové expozice – Sekuritizace</v>
          </cell>
        </row>
        <row r="63">
          <cell r="B63" t="str">
            <v>Hodnota expozice u sekuritizovaných pozic v investičním portfoliu</v>
          </cell>
        </row>
        <row r="64">
          <cell r="B64" t="str">
            <v>Kapitálové požadavky a váhy kapitálových požadavků</v>
          </cell>
        </row>
        <row r="65">
          <cell r="B65" t="str">
            <v>Celkové kapitálové požadavky pro proticyklickou kapitálovou rezervu</v>
          </cell>
        </row>
        <row r="66">
          <cell r="B66" t="str">
            <v>Rozhodné úvěrové expozice – Úvěrové riziko</v>
          </cell>
        </row>
        <row r="67">
          <cell r="B67" t="str">
            <v>Rozhodné úvěrové expozice – Tržní riziko</v>
          </cell>
        </row>
        <row r="68">
          <cell r="B68" t="str">
            <v>Rozhodné úvěrové expozice – Sekuritizační pozice v investičním portfoliu</v>
          </cell>
        </row>
        <row r="69">
          <cell r="B69" t="str">
            <v>Váhy kapitálových požadavků</v>
          </cell>
        </row>
        <row r="70">
          <cell r="B70" t="str">
            <v>Sazby proticyklické kapitálové rezervy</v>
          </cell>
        </row>
        <row r="71">
          <cell r="B71" t="str">
            <v>Sazba proticyklické kapitálové rezervy stanovená pověřeným orgánem</v>
          </cell>
        </row>
        <row r="72">
          <cell r="B72" t="str">
            <v>Sazba proticyklické kapitálové rezervy použitelná pro zemi instituce</v>
          </cell>
        </row>
        <row r="73">
          <cell r="B73" t="str">
            <v>Sazba proticyklické kapitálové rezervy specifická pro danou instituci</v>
          </cell>
        </row>
        <row r="74">
          <cell r="B74" t="str">
            <v>Použití 2% prahové hodnoty</v>
          </cell>
        </row>
        <row r="75">
          <cell r="B75" t="str">
            <v>Použití 2 % prahové hodnoty pro obecnou úvěrovou expozici</v>
          </cell>
        </row>
        <row r="76">
          <cell r="B76" t="str">
            <v>Použití 2% prahové hodnoty pro expozici obchodního portfolia</v>
          </cell>
        </row>
        <row r="78">
          <cell r="B78" t="str">
            <v>BE (Belgické království)</v>
          </cell>
          <cell r="M78">
            <v>0</v>
          </cell>
          <cell r="N78">
            <v>9697.6510099999996</v>
          </cell>
          <cell r="O78">
            <v>0</v>
          </cell>
          <cell r="P78">
            <v>0</v>
          </cell>
          <cell r="Q78">
            <v>0</v>
          </cell>
          <cell r="R78">
            <v>9697.6510099999996</v>
          </cell>
          <cell r="S78">
            <v>417.29128000000003</v>
          </cell>
          <cell r="T78">
            <v>0</v>
          </cell>
          <cell r="U78">
            <v>0</v>
          </cell>
          <cell r="V78">
            <v>417.29128000000003</v>
          </cell>
          <cell r="W78">
            <v>121220.63762499999</v>
          </cell>
          <cell r="X78">
            <v>1.8883503344690276E-2</v>
          </cell>
          <cell r="Y78">
            <v>1</v>
          </cell>
        </row>
        <row r="79">
          <cell r="B79" t="str">
            <v>Rozhodné úvěrové expozice – Úvěrové riziko</v>
          </cell>
        </row>
        <row r="80">
          <cell r="B80" t="str">
            <v>Hodnota expozice podle standardizovaného přístupu</v>
          </cell>
        </row>
        <row r="81">
          <cell r="B81" t="str">
            <v>Hodnota expozice podle přístupu IRB</v>
          </cell>
        </row>
        <row r="82">
          <cell r="B82" t="str">
            <v>Rozhodné úvěrové expozice – Tržní riziko</v>
          </cell>
        </row>
        <row r="83">
          <cell r="B83" t="str">
            <v>Součet dlouhých a krátkých pozic expozic obchodního portfolia pro standardizované přístupy</v>
          </cell>
        </row>
        <row r="84">
          <cell r="B84" t="str">
            <v>Hodnota expozic obchodního portfolia pro interní modely</v>
          </cell>
        </row>
        <row r="85">
          <cell r="B85" t="str">
            <v>Rozhodné úvěrové expozice – Sekuritizace</v>
          </cell>
        </row>
        <row r="86">
          <cell r="B86" t="str">
            <v>Hodnota expozice u sekuritizovaných pozic v investičním portfoliu</v>
          </cell>
        </row>
        <row r="87">
          <cell r="B87" t="str">
            <v>Kapitálové požadavky a váhy kapitálových požadavků</v>
          </cell>
        </row>
        <row r="88">
          <cell r="B88" t="str">
            <v>Celkové kapitálové požadavky pro proticyklickou kapitálovou rezervu</v>
          </cell>
        </row>
        <row r="89">
          <cell r="B89" t="str">
            <v>Rozhodné úvěrové expozice – Úvěrové riziko</v>
          </cell>
        </row>
        <row r="90">
          <cell r="B90" t="str">
            <v>Rozhodné úvěrové expozice – Tržní riziko</v>
          </cell>
        </row>
        <row r="91">
          <cell r="B91" t="str">
            <v>Rozhodné úvěrové expozice – Sekuritizační pozice v investičním portfoliu</v>
          </cell>
        </row>
        <row r="92">
          <cell r="B92" t="str">
            <v>Váhy kapitálových požadavků</v>
          </cell>
        </row>
        <row r="93">
          <cell r="B93" t="str">
            <v>Sazby proticyklické kapitálové rezervy</v>
          </cell>
        </row>
        <row r="94">
          <cell r="B94" t="str">
            <v>Sazba proticyklické kapitálové rezervy stanovená pověřeným orgánem</v>
          </cell>
        </row>
        <row r="95">
          <cell r="B95" t="str">
            <v>Sazba proticyklické kapitálové rezervy použitelná pro zemi instituce</v>
          </cell>
        </row>
        <row r="96">
          <cell r="B96" t="str">
            <v>Sazba proticyklické kapitálové rezervy specifická pro danou instituci</v>
          </cell>
        </row>
        <row r="97">
          <cell r="B97" t="str">
            <v>Použití 2% prahové hodnoty</v>
          </cell>
        </row>
        <row r="98">
          <cell r="B98" t="str">
            <v>Použití 2 % prahové hodnoty pro obecnou úvěrovou expozici</v>
          </cell>
        </row>
        <row r="99">
          <cell r="B99" t="str">
            <v>Použití 2% prahové hodnoty pro expozici obchodního portfolia</v>
          </cell>
        </row>
        <row r="101">
          <cell r="B101" t="str">
            <v>BG (Bulharská republika)</v>
          </cell>
          <cell r="M101">
            <v>0</v>
          </cell>
          <cell r="N101">
            <v>2464.9987799999999</v>
          </cell>
          <cell r="O101">
            <v>0</v>
          </cell>
          <cell r="P101">
            <v>0</v>
          </cell>
          <cell r="Q101">
            <v>0</v>
          </cell>
          <cell r="R101">
            <v>2464.9987799999999</v>
          </cell>
          <cell r="S101">
            <v>52.168349999999997</v>
          </cell>
          <cell r="T101">
            <v>0</v>
          </cell>
          <cell r="U101">
            <v>0</v>
          </cell>
          <cell r="V101">
            <v>52.168349999999997</v>
          </cell>
          <cell r="W101">
            <v>30812.48475</v>
          </cell>
          <cell r="X101">
            <v>2.3607519709301686E-3</v>
          </cell>
          <cell r="Y101">
            <v>2</v>
          </cell>
        </row>
        <row r="102">
          <cell r="B102" t="str">
            <v>Rozhodné úvěrové expozice – Úvěrové riziko</v>
          </cell>
        </row>
        <row r="103">
          <cell r="B103" t="str">
            <v>Hodnota expozice podle standardizovaného přístupu</v>
          </cell>
        </row>
        <row r="104">
          <cell r="B104" t="str">
            <v>Hodnota expozice podle přístupu IRB</v>
          </cell>
        </row>
        <row r="105">
          <cell r="B105" t="str">
            <v>Rozhodné úvěrové expozice – Tržní riziko</v>
          </cell>
        </row>
        <row r="106">
          <cell r="B106" t="str">
            <v>Součet dlouhých a krátkých pozic expozic obchodního portfolia pro standardizované přístupy</v>
          </cell>
        </row>
        <row r="107">
          <cell r="B107" t="str">
            <v>Hodnota expozic obchodního portfolia pro interní modely</v>
          </cell>
        </row>
        <row r="108">
          <cell r="B108" t="str">
            <v>Rozhodné úvěrové expozice – Sekuritizace</v>
          </cell>
        </row>
        <row r="109">
          <cell r="B109" t="str">
            <v>Hodnota expozice u sekuritizovaných pozic v investičním portfoliu</v>
          </cell>
        </row>
        <row r="110">
          <cell r="B110" t="str">
            <v>Kapitálové požadavky a váhy kapitálových požadavků</v>
          </cell>
        </row>
        <row r="111">
          <cell r="B111" t="str">
            <v>Celkové kapitálové požadavky pro proticyklickou kapitálovou rezervu</v>
          </cell>
        </row>
        <row r="112">
          <cell r="B112" t="str">
            <v>Rozhodné úvěrové expozice – Úvěrové riziko</v>
          </cell>
        </row>
        <row r="113">
          <cell r="B113" t="str">
            <v>Rozhodné úvěrové expozice – Tržní riziko</v>
          </cell>
        </row>
        <row r="114">
          <cell r="B114" t="str">
            <v>Rozhodné úvěrové expozice – Sekuritizační pozice v investičním portfoliu</v>
          </cell>
        </row>
        <row r="115">
          <cell r="B115" t="str">
            <v>Váhy kapitálových požadavků</v>
          </cell>
        </row>
        <row r="116">
          <cell r="B116" t="str">
            <v>Sazby proticyklické kapitálové rezervy</v>
          </cell>
        </row>
        <row r="117">
          <cell r="B117" t="str">
            <v>Sazba proticyklické kapitálové rezervy stanovená pověřeným orgánem</v>
          </cell>
        </row>
        <row r="118">
          <cell r="B118" t="str">
            <v>Sazba proticyklické kapitálové rezervy použitelná pro zemi instituce</v>
          </cell>
        </row>
        <row r="119">
          <cell r="B119" t="str">
            <v>Sazba proticyklické kapitálové rezervy specifická pro danou instituci</v>
          </cell>
        </row>
        <row r="120">
          <cell r="B120" t="str">
            <v>Použití 2% prahové hodnoty</v>
          </cell>
        </row>
        <row r="121">
          <cell r="B121" t="str">
            <v>Použití 2 % prahové hodnoty pro obecnou úvěrovou expozici</v>
          </cell>
        </row>
        <row r="122">
          <cell r="B122" t="str">
            <v>Použití 2% prahové hodnoty pro expozici obchodního portfolia</v>
          </cell>
        </row>
        <row r="124">
          <cell r="B124" t="str">
            <v>BO (Mnohonárodní stát Bolívie)</v>
          </cell>
          <cell r="M124">
            <v>0</v>
          </cell>
          <cell r="N124">
            <v>508.81652000000003</v>
          </cell>
          <cell r="O124">
            <v>0</v>
          </cell>
          <cell r="P124">
            <v>0</v>
          </cell>
          <cell r="Q124">
            <v>0</v>
          </cell>
          <cell r="R124">
            <v>508.81652000000003</v>
          </cell>
          <cell r="S124">
            <v>19.062480000000001</v>
          </cell>
          <cell r="T124">
            <v>0</v>
          </cell>
          <cell r="U124">
            <v>0</v>
          </cell>
          <cell r="V124">
            <v>19.062480000000001</v>
          </cell>
          <cell r="W124">
            <v>6360.2065000000002</v>
          </cell>
          <cell r="X124">
            <v>8.6262623277939441E-4</v>
          </cell>
          <cell r="Y124">
            <v>0</v>
          </cell>
        </row>
        <row r="125">
          <cell r="B125" t="str">
            <v>Rozhodné úvěrové expozice – Úvěrové riziko</v>
          </cell>
        </row>
        <row r="126">
          <cell r="B126" t="str">
            <v>Hodnota expozice podle standardizovaného přístupu</v>
          </cell>
        </row>
        <row r="127">
          <cell r="B127" t="str">
            <v>Hodnota expozice podle přístupu IRB</v>
          </cell>
        </row>
        <row r="128">
          <cell r="B128" t="str">
            <v>Rozhodné úvěrové expozice – Tržní riziko</v>
          </cell>
        </row>
        <row r="129">
          <cell r="B129" t="str">
            <v>Součet dlouhých a krátkých pozic expozic obchodního portfolia pro standardizované přístupy</v>
          </cell>
        </row>
        <row r="130">
          <cell r="B130" t="str">
            <v>Hodnota expozic obchodního portfolia pro interní modely</v>
          </cell>
        </row>
        <row r="131">
          <cell r="B131" t="str">
            <v>Rozhodné úvěrové expozice – Sekuritizace</v>
          </cell>
        </row>
        <row r="132">
          <cell r="B132" t="str">
            <v>Hodnota expozice u sekuritizovaných pozic v investičním portfoliu</v>
          </cell>
        </row>
        <row r="133">
          <cell r="B133" t="str">
            <v>Kapitálové požadavky a váhy kapitálových požadavků</v>
          </cell>
        </row>
        <row r="134">
          <cell r="B134" t="str">
            <v>Celkové kapitálové požadavky pro proticyklickou kapitálovou rezervu</v>
          </cell>
        </row>
        <row r="135">
          <cell r="B135" t="str">
            <v>Rozhodné úvěrové expozice – Úvěrové riziko</v>
          </cell>
        </row>
        <row r="136">
          <cell r="B136" t="str">
            <v>Rozhodné úvěrové expozice – Tržní riziko</v>
          </cell>
        </row>
        <row r="137">
          <cell r="B137" t="str">
            <v>Rozhodné úvěrové expozice – Sekuritizační pozice v investičním portfoliu</v>
          </cell>
        </row>
        <row r="138">
          <cell r="B138" t="str">
            <v>Váhy kapitálových požadavků</v>
          </cell>
        </row>
        <row r="139">
          <cell r="B139" t="str">
            <v>Sazby proticyklické kapitálové rezervy</v>
          </cell>
        </row>
        <row r="140">
          <cell r="B140" t="str">
            <v>Sazba proticyklické kapitálové rezervy stanovená pověřeným orgánem</v>
          </cell>
        </row>
        <row r="141">
          <cell r="B141" t="str">
            <v>Sazba proticyklické kapitálové rezervy použitelná pro zemi instituce</v>
          </cell>
        </row>
        <row r="142">
          <cell r="B142" t="str">
            <v>Sazba proticyklické kapitálové rezervy specifická pro danou instituci</v>
          </cell>
        </row>
        <row r="143">
          <cell r="B143" t="str">
            <v>Použití 2% prahové hodnoty</v>
          </cell>
        </row>
        <row r="144">
          <cell r="B144" t="str">
            <v>Použití 2 % prahové hodnoty pro obecnou úvěrovou expozici</v>
          </cell>
        </row>
        <row r="145">
          <cell r="B145" t="str">
            <v>Použití 2% prahové hodnoty pro expozici obchodního portfolia</v>
          </cell>
        </row>
        <row r="147">
          <cell r="B147" t="str">
            <v>CA (Kanada)</v>
          </cell>
          <cell r="M147">
            <v>0</v>
          </cell>
          <cell r="N147">
            <v>1.4399999999999999E-3</v>
          </cell>
          <cell r="O147">
            <v>0</v>
          </cell>
          <cell r="P147">
            <v>0</v>
          </cell>
          <cell r="Q147">
            <v>0</v>
          </cell>
          <cell r="R147">
            <v>1.4399999999999999E-3</v>
          </cell>
          <cell r="S147">
            <v>3.8000000000000002E-4</v>
          </cell>
          <cell r="T147">
            <v>0</v>
          </cell>
          <cell r="U147">
            <v>0</v>
          </cell>
          <cell r="V147">
            <v>3.8000000000000002E-4</v>
          </cell>
          <cell r="W147">
            <v>1.7999999999999999E-2</v>
          </cell>
          <cell r="X147">
            <v>1.7195977042660235E-8</v>
          </cell>
          <cell r="Y147">
            <v>0</v>
          </cell>
        </row>
        <row r="148">
          <cell r="B148" t="str">
            <v>Rozhodné úvěrové expozice – Úvěrové riziko</v>
          </cell>
        </row>
        <row r="149">
          <cell r="B149" t="str">
            <v>Hodnota expozice podle standardizovaného přístupu</v>
          </cell>
        </row>
        <row r="150">
          <cell r="B150" t="str">
            <v>Hodnota expozice podle přístupu IRB</v>
          </cell>
        </row>
        <row r="151">
          <cell r="B151" t="str">
            <v>Rozhodné úvěrové expozice – Tržní riziko</v>
          </cell>
        </row>
        <row r="152">
          <cell r="B152" t="str">
            <v>Součet dlouhých a krátkých pozic expozic obchodního portfolia pro standardizované přístupy</v>
          </cell>
        </row>
        <row r="153">
          <cell r="B153" t="str">
            <v>Hodnota expozic obchodního portfolia pro interní modely</v>
          </cell>
        </row>
        <row r="154">
          <cell r="B154" t="str">
            <v>Rozhodné úvěrové expozice – Sekuritizace</v>
          </cell>
        </row>
        <row r="155">
          <cell r="B155" t="str">
            <v>Hodnota expozice u sekuritizovaných pozic v investičním portfoliu</v>
          </cell>
        </row>
        <row r="156">
          <cell r="B156" t="str">
            <v>Kapitálové požadavky a váhy kapitálových požadavků</v>
          </cell>
        </row>
        <row r="157">
          <cell r="B157" t="str">
            <v>Celkové kapitálové požadavky pro proticyklickou kapitálovou rezervu</v>
          </cell>
        </row>
        <row r="158">
          <cell r="B158" t="str">
            <v>Rozhodné úvěrové expozice – Úvěrové riziko</v>
          </cell>
        </row>
        <row r="159">
          <cell r="B159" t="str">
            <v>Rozhodné úvěrové expozice – Tržní riziko</v>
          </cell>
        </row>
        <row r="160">
          <cell r="B160" t="str">
            <v>Rozhodné úvěrové expozice – Sekuritizační pozice v investičním portfoliu</v>
          </cell>
        </row>
        <row r="161">
          <cell r="B161" t="str">
            <v>Váhy kapitálových požadavků</v>
          </cell>
        </row>
        <row r="162">
          <cell r="B162" t="str">
            <v>Sazby proticyklické kapitálové rezervy</v>
          </cell>
        </row>
        <row r="163">
          <cell r="B163" t="str">
            <v>Sazba proticyklické kapitálové rezervy stanovená pověřeným orgánem</v>
          </cell>
        </row>
        <row r="164">
          <cell r="B164" t="str">
            <v>Sazba proticyklické kapitálové rezervy použitelná pro zemi instituce</v>
          </cell>
        </row>
        <row r="165">
          <cell r="B165" t="str">
            <v>Sazba proticyklické kapitálové rezervy specifická pro danou instituci</v>
          </cell>
        </row>
        <row r="166">
          <cell r="B166" t="str">
            <v>Použití 2% prahové hodnoty</v>
          </cell>
        </row>
        <row r="167">
          <cell r="B167" t="str">
            <v>Použití 2 % prahové hodnoty pro obecnou úvěrovou expozici</v>
          </cell>
        </row>
        <row r="168">
          <cell r="B168" t="str">
            <v>Použití 2% prahové hodnoty pro expozici obchodního portfolia</v>
          </cell>
        </row>
        <row r="170">
          <cell r="B170" t="str">
            <v>CZ (Česká republika)</v>
          </cell>
          <cell r="M170">
            <v>0</v>
          </cell>
          <cell r="N170">
            <v>76178565.518100008</v>
          </cell>
          <cell r="O170">
            <v>0</v>
          </cell>
          <cell r="P170">
            <v>0</v>
          </cell>
          <cell r="Q170">
            <v>0</v>
          </cell>
          <cell r="R170">
            <v>76178565.518100008</v>
          </cell>
          <cell r="S170">
            <v>2193809.1547900001</v>
          </cell>
          <cell r="T170">
            <v>0</v>
          </cell>
          <cell r="U170">
            <v>0</v>
          </cell>
          <cell r="V170">
            <v>2193809.1547900001</v>
          </cell>
          <cell r="W170">
            <v>952232068.97625005</v>
          </cell>
          <cell r="X170">
            <v>99.275504899333399</v>
          </cell>
          <cell r="Y170">
            <v>1.25</v>
          </cell>
        </row>
        <row r="171">
          <cell r="B171" t="str">
            <v>Rozhodné úvěrové expozice – Úvěrové riziko</v>
          </cell>
        </row>
        <row r="172">
          <cell r="B172" t="str">
            <v>Hodnota expozice podle standardizovaného přístupu</v>
          </cell>
        </row>
        <row r="173">
          <cell r="B173" t="str">
            <v>Hodnota expozice podle přístupu IRB</v>
          </cell>
        </row>
        <row r="174">
          <cell r="B174" t="str">
            <v>Rozhodné úvěrové expozice – Tržní riziko</v>
          </cell>
        </row>
        <row r="175">
          <cell r="B175" t="str">
            <v>Součet dlouhých a krátkých pozic expozic obchodního portfolia pro standardizované přístupy</v>
          </cell>
        </row>
        <row r="176">
          <cell r="B176" t="str">
            <v>Hodnota expozic obchodního portfolia pro interní modely</v>
          </cell>
        </row>
        <row r="177">
          <cell r="B177" t="str">
            <v>Rozhodné úvěrové expozice – Sekuritizace</v>
          </cell>
        </row>
        <row r="178">
          <cell r="B178" t="str">
            <v>Hodnota expozice u sekuritizovaných pozic v investičním portfoliu</v>
          </cell>
        </row>
        <row r="179">
          <cell r="B179" t="str">
            <v>Kapitálové požadavky a váhy kapitálových požadavků</v>
          </cell>
        </row>
        <row r="180">
          <cell r="B180" t="str">
            <v>Celkové kapitálové požadavky pro proticyklickou kapitálovou rezervu</v>
          </cell>
        </row>
        <row r="181">
          <cell r="B181" t="str">
            <v>Rozhodné úvěrové expozice – Úvěrové riziko</v>
          </cell>
        </row>
        <row r="182">
          <cell r="B182" t="str">
            <v>Rozhodné úvěrové expozice – Tržní riziko</v>
          </cell>
        </row>
        <row r="183">
          <cell r="B183" t="str">
            <v>Rozhodné úvěrové expozice – Sekuritizační pozice v investičním portfoliu</v>
          </cell>
        </row>
        <row r="184">
          <cell r="B184" t="str">
            <v>Váhy kapitálových požadavků</v>
          </cell>
        </row>
        <row r="185">
          <cell r="B185" t="str">
            <v>Sazby proticyklické kapitálové rezervy</v>
          </cell>
        </row>
        <row r="186">
          <cell r="B186" t="str">
            <v>Sazba proticyklické kapitálové rezervy stanovená pověřeným orgánem</v>
          </cell>
        </row>
        <row r="187">
          <cell r="B187" t="str">
            <v>Sazba proticyklické kapitálové rezervy použitelná pro zemi instituce</v>
          </cell>
        </row>
        <row r="188">
          <cell r="B188" t="str">
            <v>Sazba proticyklické kapitálové rezervy specifická pro danou instituci</v>
          </cell>
        </row>
        <row r="189">
          <cell r="B189" t="str">
            <v>Použití 2% prahové hodnoty</v>
          </cell>
        </row>
        <row r="190">
          <cell r="B190" t="str">
            <v>Použití 2 % prahové hodnoty pro obecnou úvěrovou expozici</v>
          </cell>
        </row>
        <row r="191">
          <cell r="B191" t="str">
            <v>Použití 2% prahové hodnoty pro expozici obchodního portfolia</v>
          </cell>
        </row>
        <row r="193">
          <cell r="B193" t="str">
            <v>DE (Spolková republika Německo)</v>
          </cell>
          <cell r="M193">
            <v>0</v>
          </cell>
          <cell r="N193">
            <v>192783.46849999999</v>
          </cell>
          <cell r="O193">
            <v>0</v>
          </cell>
          <cell r="P193">
            <v>0</v>
          </cell>
          <cell r="Q193">
            <v>0</v>
          </cell>
          <cell r="R193">
            <v>192783.46849999999</v>
          </cell>
          <cell r="S193">
            <v>7710.5272300000006</v>
          </cell>
          <cell r="T193">
            <v>0</v>
          </cell>
          <cell r="U193">
            <v>0</v>
          </cell>
          <cell r="V193">
            <v>7710.5272300000006</v>
          </cell>
          <cell r="W193">
            <v>2409793.3562499997</v>
          </cell>
          <cell r="X193">
            <v>0.34892118219443846</v>
          </cell>
          <cell r="Y193">
            <v>0.75</v>
          </cell>
        </row>
        <row r="194">
          <cell r="B194" t="str">
            <v>Rozhodné úvěrové expozice – Úvěrové riziko</v>
          </cell>
        </row>
        <row r="195">
          <cell r="B195" t="str">
            <v>Hodnota expozice podle standardizovaného přístupu</v>
          </cell>
        </row>
        <row r="196">
          <cell r="B196" t="str">
            <v>Hodnota expozice podle přístupu IRB</v>
          </cell>
        </row>
        <row r="197">
          <cell r="B197" t="str">
            <v>Rozhodné úvěrové expozice – Tržní riziko</v>
          </cell>
        </row>
        <row r="198">
          <cell r="B198" t="str">
            <v>Součet dlouhých a krátkých pozic expozic obchodního portfolia pro standardizované přístupy</v>
          </cell>
        </row>
        <row r="199">
          <cell r="B199" t="str">
            <v>Hodnota expozic obchodního portfolia pro interní modely</v>
          </cell>
        </row>
        <row r="200">
          <cell r="B200" t="str">
            <v>Rozhodné úvěrové expozice – Sekuritizace</v>
          </cell>
        </row>
        <row r="201">
          <cell r="B201" t="str">
            <v>Hodnota expozice u sekuritizovaných pozic v investičním portfoliu</v>
          </cell>
        </row>
        <row r="202">
          <cell r="B202" t="str">
            <v>Kapitálové požadavky a váhy kapitálových požadavků</v>
          </cell>
        </row>
        <row r="203">
          <cell r="B203" t="str">
            <v>Celkové kapitálové požadavky pro proticyklickou kapitálovou rezervu</v>
          </cell>
        </row>
        <row r="204">
          <cell r="B204" t="str">
            <v>Rozhodné úvěrové expozice – Úvěrové riziko</v>
          </cell>
        </row>
        <row r="205">
          <cell r="B205" t="str">
            <v>Rozhodné úvěrové expozice – Tržní riziko</v>
          </cell>
        </row>
        <row r="206">
          <cell r="B206" t="str">
            <v>Rozhodné úvěrové expozice – Sekuritizační pozice v investičním portfoliu</v>
          </cell>
        </row>
        <row r="207">
          <cell r="B207" t="str">
            <v>Váhy kapitálových požadavků</v>
          </cell>
        </row>
        <row r="208">
          <cell r="B208" t="str">
            <v>Sazby proticyklické kapitálové rezervy</v>
          </cell>
        </row>
        <row r="209">
          <cell r="B209" t="str">
            <v>Sazba proticyklické kapitálové rezervy stanovená pověřeným orgánem</v>
          </cell>
        </row>
        <row r="210">
          <cell r="B210" t="str">
            <v>Sazba proticyklické kapitálové rezervy použitelná pro zemi instituce</v>
          </cell>
        </row>
        <row r="211">
          <cell r="B211" t="str">
            <v>Sazba proticyklické kapitálové rezervy specifická pro danou instituci</v>
          </cell>
        </row>
        <row r="212">
          <cell r="B212" t="str">
            <v>Použití 2% prahové hodnoty</v>
          </cell>
        </row>
        <row r="213">
          <cell r="B213" t="str">
            <v>Použití 2 % prahové hodnoty pro obecnou úvěrovou expozici</v>
          </cell>
        </row>
        <row r="214">
          <cell r="B214" t="str">
            <v>Použití 2% prahové hodnoty pro expozici obchodního portfolia</v>
          </cell>
        </row>
        <row r="216">
          <cell r="B216" t="str">
            <v>DK (Dánské království)</v>
          </cell>
          <cell r="M216">
            <v>0</v>
          </cell>
          <cell r="N216">
            <v>348.61910999999998</v>
          </cell>
          <cell r="O216">
            <v>0</v>
          </cell>
          <cell r="P216">
            <v>0</v>
          </cell>
          <cell r="Q216">
            <v>0</v>
          </cell>
          <cell r="R216">
            <v>348.61910999999998</v>
          </cell>
          <cell r="S216">
            <v>15.632639999999999</v>
          </cell>
          <cell r="T216">
            <v>0</v>
          </cell>
          <cell r="U216">
            <v>0</v>
          </cell>
          <cell r="V216">
            <v>15.632639999999999</v>
          </cell>
          <cell r="W216">
            <v>4357.738875</v>
          </cell>
          <cell r="X216">
            <v>7.0741715409518974E-4</v>
          </cell>
          <cell r="Y216">
            <v>2.5</v>
          </cell>
        </row>
        <row r="217">
          <cell r="B217" t="str">
            <v>Rozhodné úvěrové expozice – Úvěrové riziko</v>
          </cell>
        </row>
        <row r="218">
          <cell r="B218" t="str">
            <v>Hodnota expozice podle standardizovaného přístupu</v>
          </cell>
        </row>
        <row r="219">
          <cell r="B219" t="str">
            <v>Hodnota expozice podle přístupu IRB</v>
          </cell>
        </row>
        <row r="220">
          <cell r="B220" t="str">
            <v>Rozhodné úvěrové expozice – Tržní riziko</v>
          </cell>
        </row>
        <row r="221">
          <cell r="B221" t="str">
            <v>Součet dlouhých a krátkých pozic expozic obchodního portfolia pro standardizované přístupy</v>
          </cell>
        </row>
        <row r="222">
          <cell r="B222" t="str">
            <v>Hodnota expozic obchodního portfolia pro interní modely</v>
          </cell>
        </row>
        <row r="223">
          <cell r="B223" t="str">
            <v>Rozhodné úvěrové expozice – Sekuritizace</v>
          </cell>
        </row>
        <row r="224">
          <cell r="B224" t="str">
            <v>Hodnota expozice u sekuritizovaných pozic v investičním portfoliu</v>
          </cell>
        </row>
        <row r="225">
          <cell r="B225" t="str">
            <v>Kapitálové požadavky a váhy kapitálových požadavků</v>
          </cell>
        </row>
        <row r="226">
          <cell r="B226" t="str">
            <v>Celkové kapitálové požadavky pro proticyklickou kapitálovou rezervu</v>
          </cell>
        </row>
        <row r="227">
          <cell r="B227" t="str">
            <v>Rozhodné úvěrové expozice – Úvěrové riziko</v>
          </cell>
        </row>
        <row r="228">
          <cell r="B228" t="str">
            <v>Rozhodné úvěrové expozice – Tržní riziko</v>
          </cell>
        </row>
        <row r="229">
          <cell r="B229" t="str">
            <v>Rozhodné úvěrové expozice – Sekuritizační pozice v investičním portfoliu</v>
          </cell>
        </row>
        <row r="230">
          <cell r="B230" t="str">
            <v>Váhy kapitálových požadavků</v>
          </cell>
        </row>
        <row r="231">
          <cell r="B231" t="str">
            <v>Sazby proticyklické kapitálové rezervy</v>
          </cell>
        </row>
        <row r="232">
          <cell r="B232" t="str">
            <v>Sazba proticyklické kapitálové rezervy stanovená pověřeným orgánem</v>
          </cell>
        </row>
        <row r="233">
          <cell r="B233" t="str">
            <v>Sazba proticyklické kapitálové rezervy použitelná pro zemi instituce</v>
          </cell>
        </row>
        <row r="234">
          <cell r="B234" t="str">
            <v>Sazba proticyklické kapitálové rezervy specifická pro danou instituci</v>
          </cell>
        </row>
        <row r="235">
          <cell r="B235" t="str">
            <v>Použití 2% prahové hodnoty</v>
          </cell>
        </row>
        <row r="236">
          <cell r="B236" t="str">
            <v>Použití 2 % prahové hodnoty pro obecnou úvěrovou expozici</v>
          </cell>
        </row>
        <row r="237">
          <cell r="B237" t="str">
            <v>Použití 2% prahové hodnoty pro expozici obchodního portfolia</v>
          </cell>
        </row>
        <row r="239">
          <cell r="B239" t="str">
            <v>ES (Španělské království)</v>
          </cell>
          <cell r="M239">
            <v>0</v>
          </cell>
          <cell r="N239">
            <v>2179.8639500000004</v>
          </cell>
          <cell r="O239">
            <v>0</v>
          </cell>
          <cell r="P239">
            <v>0</v>
          </cell>
          <cell r="Q239">
            <v>0</v>
          </cell>
          <cell r="R239">
            <v>2179.8639500000004</v>
          </cell>
          <cell r="S239">
            <v>24.36974</v>
          </cell>
          <cell r="T239">
            <v>0</v>
          </cell>
          <cell r="U239">
            <v>0</v>
          </cell>
          <cell r="V239">
            <v>24.36974</v>
          </cell>
          <cell r="W239">
            <v>27248.299375000006</v>
          </cell>
          <cell r="X239">
            <v>1.102793393619997E-3</v>
          </cell>
          <cell r="Y239">
            <v>0</v>
          </cell>
        </row>
        <row r="240">
          <cell r="B240" t="str">
            <v>Rozhodné úvěrové expozice – Úvěrové riziko</v>
          </cell>
        </row>
        <row r="241">
          <cell r="B241" t="str">
            <v>Hodnota expozice podle standardizovaného přístupu</v>
          </cell>
        </row>
        <row r="242">
          <cell r="B242" t="str">
            <v>Hodnota expozice podle přístupu IRB</v>
          </cell>
        </row>
        <row r="243">
          <cell r="B243" t="str">
            <v>Rozhodné úvěrové expozice – Tržní riziko</v>
          </cell>
        </row>
        <row r="244">
          <cell r="B244" t="str">
            <v>Součet dlouhých a krátkých pozic expozic obchodního portfolia pro standardizované přístupy</v>
          </cell>
        </row>
        <row r="245">
          <cell r="B245" t="str">
            <v>Hodnota expozic obchodního portfolia pro interní modely</v>
          </cell>
        </row>
        <row r="246">
          <cell r="B246" t="str">
            <v>Rozhodné úvěrové expozice – Sekuritizace</v>
          </cell>
        </row>
        <row r="247">
          <cell r="B247" t="str">
            <v>Hodnota expozice u sekuritizovaných pozic v investičním portfoliu</v>
          </cell>
        </row>
        <row r="248">
          <cell r="B248" t="str">
            <v>Kapitálové požadavky a váhy kapitálových požadavků</v>
          </cell>
        </row>
        <row r="249">
          <cell r="B249" t="str">
            <v>Celkové kapitálové požadavky pro proticyklickou kapitálovou rezervu</v>
          </cell>
        </row>
        <row r="250">
          <cell r="B250" t="str">
            <v>Rozhodné úvěrové expozice – Úvěrové riziko</v>
          </cell>
        </row>
        <row r="251">
          <cell r="B251" t="str">
            <v>Rozhodné úvěrové expozice – Tržní riziko</v>
          </cell>
        </row>
        <row r="252">
          <cell r="B252" t="str">
            <v>Rozhodné úvěrové expozice – Sekuritizační pozice v investičním portfoliu</v>
          </cell>
        </row>
        <row r="253">
          <cell r="B253" t="str">
            <v>Váhy kapitálových požadavků</v>
          </cell>
        </row>
        <row r="254">
          <cell r="B254" t="str">
            <v>Sazby proticyklické kapitálové rezervy</v>
          </cell>
        </row>
        <row r="255">
          <cell r="B255" t="str">
            <v>Sazba proticyklické kapitálové rezervy stanovená pověřeným orgánem</v>
          </cell>
        </row>
        <row r="256">
          <cell r="B256" t="str">
            <v>Sazba proticyklické kapitálové rezervy použitelná pro zemi instituce</v>
          </cell>
        </row>
        <row r="257">
          <cell r="B257" t="str">
            <v>Sazba proticyklické kapitálové rezervy specifická pro danou instituci</v>
          </cell>
        </row>
        <row r="258">
          <cell r="B258" t="str">
            <v>Použití 2% prahové hodnoty</v>
          </cell>
        </row>
        <row r="259">
          <cell r="B259" t="str">
            <v>Použití 2 % prahové hodnoty pro obecnou úvěrovou expozici</v>
          </cell>
        </row>
        <row r="260">
          <cell r="B260" t="str">
            <v>Použití 2% prahové hodnoty pro expozici obchodního portfolia</v>
          </cell>
        </row>
        <row r="262">
          <cell r="B262" t="str">
            <v>FI (Finská republika)</v>
          </cell>
          <cell r="M262">
            <v>0</v>
          </cell>
          <cell r="N262">
            <v>4216.9250199999997</v>
          </cell>
          <cell r="O262">
            <v>0</v>
          </cell>
          <cell r="P262">
            <v>0</v>
          </cell>
          <cell r="Q262">
            <v>0</v>
          </cell>
          <cell r="R262">
            <v>4216.9250199999997</v>
          </cell>
          <cell r="S262">
            <v>88.764200000000002</v>
          </cell>
          <cell r="T262">
            <v>0</v>
          </cell>
          <cell r="U262">
            <v>0</v>
          </cell>
          <cell r="V262">
            <v>88.764200000000002</v>
          </cell>
          <cell r="W262">
            <v>52711.562749999997</v>
          </cell>
          <cell r="X262">
            <v>4.0168082773950039E-3</v>
          </cell>
          <cell r="Y262">
            <v>0</v>
          </cell>
        </row>
        <row r="263">
          <cell r="B263" t="str">
            <v>Rozhodné úvěrové expozice – Úvěrové riziko</v>
          </cell>
        </row>
        <row r="264">
          <cell r="B264" t="str">
            <v>Hodnota expozice podle standardizovaného přístupu</v>
          </cell>
        </row>
        <row r="265">
          <cell r="B265" t="str">
            <v>Hodnota expozice podle přístupu IRB</v>
          </cell>
        </row>
        <row r="266">
          <cell r="B266" t="str">
            <v>Rozhodné úvěrové expozice – Tržní riziko</v>
          </cell>
        </row>
        <row r="267">
          <cell r="B267" t="str">
            <v>Součet dlouhých a krátkých pozic expozic obchodního portfolia pro standardizované přístupy</v>
          </cell>
        </row>
        <row r="268">
          <cell r="B268" t="str">
            <v>Hodnota expozic obchodního portfolia pro interní modely</v>
          </cell>
        </row>
        <row r="269">
          <cell r="B269" t="str">
            <v>Rozhodné úvěrové expozice – Sekuritizace</v>
          </cell>
        </row>
        <row r="270">
          <cell r="B270" t="str">
            <v>Hodnota expozice u sekuritizovaných pozic v investičním portfoliu</v>
          </cell>
        </row>
        <row r="271">
          <cell r="B271" t="str">
            <v>Kapitálové požadavky a váhy kapitálových požadavků</v>
          </cell>
        </row>
        <row r="272">
          <cell r="B272" t="str">
            <v>Celkové kapitálové požadavky pro proticyklickou kapitálovou rezervu</v>
          </cell>
        </row>
        <row r="273">
          <cell r="B273" t="str">
            <v>Rozhodné úvěrové expozice – Úvěrové riziko</v>
          </cell>
        </row>
        <row r="274">
          <cell r="B274" t="str">
            <v>Rozhodné úvěrové expozice – Tržní riziko</v>
          </cell>
        </row>
        <row r="275">
          <cell r="B275" t="str">
            <v>Rozhodné úvěrové expozice – Sekuritizační pozice v investičním portfoliu</v>
          </cell>
        </row>
        <row r="276">
          <cell r="B276" t="str">
            <v>Váhy kapitálových požadavků</v>
          </cell>
        </row>
        <row r="277">
          <cell r="B277" t="str">
            <v>Sazby proticyklické kapitálové rezervy</v>
          </cell>
        </row>
        <row r="278">
          <cell r="B278" t="str">
            <v>Sazba proticyklické kapitálové rezervy stanovená pověřeným orgánem</v>
          </cell>
        </row>
        <row r="279">
          <cell r="B279" t="str">
            <v>Sazba proticyklické kapitálové rezervy použitelná pro zemi instituce</v>
          </cell>
        </row>
        <row r="280">
          <cell r="B280" t="str">
            <v>Sazba proticyklické kapitálové rezervy specifická pro danou instituci</v>
          </cell>
        </row>
        <row r="281">
          <cell r="B281" t="str">
            <v>Použití 2% prahové hodnoty</v>
          </cell>
        </row>
        <row r="282">
          <cell r="B282" t="str">
            <v>Použití 2 % prahové hodnoty pro obecnou úvěrovou expozici</v>
          </cell>
        </row>
        <row r="283">
          <cell r="B283" t="str">
            <v>Použití 2% prahové hodnoty pro expozici obchodního portfolia</v>
          </cell>
        </row>
        <row r="285">
          <cell r="B285" t="str">
            <v>FR (Francouzská republika)</v>
          </cell>
          <cell r="M285">
            <v>0</v>
          </cell>
          <cell r="N285">
            <v>610.91409999999996</v>
          </cell>
          <cell r="O285">
            <v>0</v>
          </cell>
          <cell r="P285">
            <v>0</v>
          </cell>
          <cell r="Q285">
            <v>0</v>
          </cell>
          <cell r="R285">
            <v>610.91409999999996</v>
          </cell>
          <cell r="S285">
            <v>27.373619999999999</v>
          </cell>
          <cell r="T285">
            <v>0</v>
          </cell>
          <cell r="U285">
            <v>0</v>
          </cell>
          <cell r="V285">
            <v>27.373619999999999</v>
          </cell>
          <cell r="W285">
            <v>7636.4262499999995</v>
          </cell>
          <cell r="X285">
            <v>1.2387266870908028E-3</v>
          </cell>
          <cell r="Y285">
            <v>1</v>
          </cell>
        </row>
        <row r="286">
          <cell r="B286" t="str">
            <v>Rozhodné úvěrové expozice – Úvěrové riziko</v>
          </cell>
        </row>
        <row r="287">
          <cell r="B287" t="str">
            <v>Hodnota expozice podle standardizovaného přístupu</v>
          </cell>
        </row>
        <row r="288">
          <cell r="B288" t="str">
            <v>Hodnota expozice podle přístupu IRB</v>
          </cell>
        </row>
        <row r="289">
          <cell r="B289" t="str">
            <v>Rozhodné úvěrové expozice – Tržní riziko</v>
          </cell>
        </row>
        <row r="290">
          <cell r="B290" t="str">
            <v>Součet dlouhých a krátkých pozic expozic obchodního portfolia pro standardizované přístupy</v>
          </cell>
        </row>
        <row r="291">
          <cell r="B291" t="str">
            <v>Hodnota expozic obchodního portfolia pro interní modely</v>
          </cell>
        </row>
        <row r="292">
          <cell r="B292" t="str">
            <v>Rozhodné úvěrové expozice – Sekuritizace</v>
          </cell>
        </row>
        <row r="293">
          <cell r="B293" t="str">
            <v>Hodnota expozice u sekuritizovaných pozic v investičním portfoliu</v>
          </cell>
        </row>
        <row r="294">
          <cell r="B294" t="str">
            <v>Kapitálové požadavky a váhy kapitálových požadavků</v>
          </cell>
        </row>
        <row r="295">
          <cell r="B295" t="str">
            <v>Celkové kapitálové požadavky pro proticyklickou kapitálovou rezervu</v>
          </cell>
        </row>
        <row r="296">
          <cell r="B296" t="str">
            <v>Rozhodné úvěrové expozice – Úvěrové riziko</v>
          </cell>
        </row>
        <row r="297">
          <cell r="B297" t="str">
            <v>Rozhodné úvěrové expozice – Tržní riziko</v>
          </cell>
        </row>
        <row r="298">
          <cell r="B298" t="str">
            <v>Rozhodné úvěrové expozice – Sekuritizační pozice v investičním portfoliu</v>
          </cell>
        </row>
        <row r="299">
          <cell r="B299" t="str">
            <v>Váhy kapitálových požadavků</v>
          </cell>
        </row>
        <row r="300">
          <cell r="B300" t="str">
            <v>Sazby proticyklické kapitálové rezervy</v>
          </cell>
        </row>
        <row r="301">
          <cell r="B301" t="str">
            <v>Sazba proticyklické kapitálové rezervy stanovená pověřeným orgánem</v>
          </cell>
        </row>
        <row r="302">
          <cell r="B302" t="str">
            <v>Sazba proticyklické kapitálové rezervy použitelná pro zemi instituce</v>
          </cell>
        </row>
        <row r="303">
          <cell r="B303" t="str">
            <v>Sazba proticyklické kapitálové rezervy specifická pro danou instituci</v>
          </cell>
        </row>
        <row r="304">
          <cell r="B304" t="str">
            <v>Použití 2% prahové hodnoty</v>
          </cell>
        </row>
        <row r="305">
          <cell r="B305" t="str">
            <v>Použití 2 % prahové hodnoty pro obecnou úvěrovou expozici</v>
          </cell>
        </row>
        <row r="306">
          <cell r="B306" t="str">
            <v>Použití 2% prahové hodnoty pro expozici obchodního portfolia</v>
          </cell>
        </row>
        <row r="308">
          <cell r="B308" t="str">
            <v>GB (Spojené království Velké Británie a Severního Irska)</v>
          </cell>
          <cell r="M308">
            <v>0</v>
          </cell>
          <cell r="N308">
            <v>21828.555489999999</v>
          </cell>
          <cell r="O308">
            <v>0</v>
          </cell>
          <cell r="P308">
            <v>0</v>
          </cell>
          <cell r="Q308">
            <v>0</v>
          </cell>
          <cell r="R308">
            <v>21828.555489999999</v>
          </cell>
          <cell r="S308">
            <v>559.00886000000003</v>
          </cell>
          <cell r="T308">
            <v>0</v>
          </cell>
          <cell r="U308">
            <v>0</v>
          </cell>
          <cell r="V308">
            <v>559.00886000000003</v>
          </cell>
          <cell r="W308">
            <v>272856.94362499996</v>
          </cell>
          <cell r="X308">
            <v>2.5296588218957028E-2</v>
          </cell>
          <cell r="Y308">
            <v>2</v>
          </cell>
        </row>
        <row r="309">
          <cell r="B309" t="str">
            <v>Rozhodné úvěrové expozice – Úvěrové riziko</v>
          </cell>
        </row>
        <row r="310">
          <cell r="B310" t="str">
            <v>Hodnota expozice podle standardizovaného přístupu</v>
          </cell>
        </row>
        <row r="311">
          <cell r="B311" t="str">
            <v>Hodnota expozice podle přístupu IRB</v>
          </cell>
        </row>
        <row r="312">
          <cell r="B312" t="str">
            <v>Rozhodné úvěrové expozice – Tržní riziko</v>
          </cell>
        </row>
        <row r="313">
          <cell r="B313" t="str">
            <v>Součet dlouhých a krátkých pozic expozic obchodního portfolia pro standardizované přístupy</v>
          </cell>
        </row>
        <row r="314">
          <cell r="B314" t="str">
            <v>Hodnota expozic obchodního portfolia pro interní modely</v>
          </cell>
        </row>
        <row r="315">
          <cell r="B315" t="str">
            <v>Rozhodné úvěrové expozice – Sekuritizace</v>
          </cell>
        </row>
        <row r="316">
          <cell r="B316" t="str">
            <v>Hodnota expozice u sekuritizovaných pozic v investičním portfoliu</v>
          </cell>
        </row>
        <row r="317">
          <cell r="B317" t="str">
            <v>Kapitálové požadavky a váhy kapitálových požadavků</v>
          </cell>
        </row>
        <row r="318">
          <cell r="B318" t="str">
            <v>Celkové kapitálové požadavky pro proticyklickou kapitálovou rezervu</v>
          </cell>
        </row>
        <row r="319">
          <cell r="B319" t="str">
            <v>Rozhodné úvěrové expozice – Úvěrové riziko</v>
          </cell>
        </row>
        <row r="320">
          <cell r="B320" t="str">
            <v>Rozhodné úvěrové expozice – Tržní riziko</v>
          </cell>
        </row>
        <row r="321">
          <cell r="B321" t="str">
            <v>Rozhodné úvěrové expozice – Sekuritizační pozice v investičním portfoliu</v>
          </cell>
        </row>
        <row r="322">
          <cell r="B322" t="str">
            <v>Váhy kapitálových požadavků</v>
          </cell>
        </row>
        <row r="323">
          <cell r="B323" t="str">
            <v>Sazby proticyklické kapitálové rezervy</v>
          </cell>
        </row>
        <row r="324">
          <cell r="B324" t="str">
            <v>Sazba proticyklické kapitálové rezervy stanovená pověřeným orgánem</v>
          </cell>
        </row>
        <row r="325">
          <cell r="B325" t="str">
            <v>Sazba proticyklické kapitálové rezervy použitelná pro zemi instituce</v>
          </cell>
        </row>
        <row r="326">
          <cell r="B326" t="str">
            <v>Sazba proticyklické kapitálové rezervy specifická pro danou instituci</v>
          </cell>
        </row>
        <row r="327">
          <cell r="B327" t="str">
            <v>Použití 2% prahové hodnoty</v>
          </cell>
        </row>
        <row r="328">
          <cell r="B328" t="str">
            <v>Použití 2 % prahové hodnoty pro obecnou úvěrovou expozici</v>
          </cell>
        </row>
        <row r="329">
          <cell r="B329" t="str">
            <v>Použití 2% prahové hodnoty pro expozici obchodního portfolia</v>
          </cell>
        </row>
        <row r="331">
          <cell r="B331" t="str">
            <v>GR (Řecká republika)</v>
          </cell>
          <cell r="M331">
            <v>0</v>
          </cell>
          <cell r="N331">
            <v>3291.8442999999997</v>
          </cell>
          <cell r="O331">
            <v>0</v>
          </cell>
          <cell r="P331">
            <v>0</v>
          </cell>
          <cell r="Q331">
            <v>0</v>
          </cell>
          <cell r="R331">
            <v>3291.8442999999997</v>
          </cell>
          <cell r="S331">
            <v>46.204459999999997</v>
          </cell>
          <cell r="T331">
            <v>0</v>
          </cell>
          <cell r="U331">
            <v>0</v>
          </cell>
          <cell r="V331">
            <v>46.204459999999997</v>
          </cell>
          <cell r="W331">
            <v>41148.053749999999</v>
          </cell>
          <cell r="X331">
            <v>2.0908706142855607E-3</v>
          </cell>
          <cell r="Y331">
            <v>0</v>
          </cell>
        </row>
        <row r="332">
          <cell r="B332" t="str">
            <v>Rozhodné úvěrové expozice – Úvěrové riziko</v>
          </cell>
        </row>
        <row r="333">
          <cell r="B333" t="str">
            <v>Hodnota expozice podle standardizovaného přístupu</v>
          </cell>
        </row>
        <row r="334">
          <cell r="B334" t="str">
            <v>Hodnota expozice podle přístupu IRB</v>
          </cell>
        </row>
        <row r="335">
          <cell r="B335" t="str">
            <v>Rozhodné úvěrové expozice – Tržní riziko</v>
          </cell>
        </row>
        <row r="336">
          <cell r="B336" t="str">
            <v>Součet dlouhých a krátkých pozic expozic obchodního portfolia pro standardizované přístupy</v>
          </cell>
        </row>
        <row r="337">
          <cell r="B337" t="str">
            <v>Hodnota expozic obchodního portfolia pro interní modely</v>
          </cell>
        </row>
        <row r="338">
          <cell r="B338" t="str">
            <v>Rozhodné úvěrové expozice – Sekuritizace</v>
          </cell>
        </row>
        <row r="339">
          <cell r="B339" t="str">
            <v>Hodnota expozice u sekuritizovaných pozic v investičním portfoliu</v>
          </cell>
        </row>
        <row r="340">
          <cell r="B340" t="str">
            <v>Kapitálové požadavky a váhy kapitálových požadavků</v>
          </cell>
        </row>
        <row r="341">
          <cell r="B341" t="str">
            <v>Celkové kapitálové požadavky pro proticyklickou kapitálovou rezervu</v>
          </cell>
        </row>
        <row r="342">
          <cell r="B342" t="str">
            <v>Rozhodné úvěrové expozice – Úvěrové riziko</v>
          </cell>
        </row>
        <row r="343">
          <cell r="B343" t="str">
            <v>Rozhodné úvěrové expozice – Tržní riziko</v>
          </cell>
        </row>
        <row r="344">
          <cell r="B344" t="str">
            <v>Rozhodné úvěrové expozice – Sekuritizační pozice v investičním portfoliu</v>
          </cell>
        </row>
        <row r="345">
          <cell r="B345" t="str">
            <v>Váhy kapitálových požadavků</v>
          </cell>
        </row>
        <row r="346">
          <cell r="B346" t="str">
            <v>Sazby proticyklické kapitálové rezervy</v>
          </cell>
        </row>
        <row r="347">
          <cell r="B347" t="str">
            <v>Sazba proticyklické kapitálové rezervy stanovená pověřeným orgánem</v>
          </cell>
        </row>
        <row r="348">
          <cell r="B348" t="str">
            <v>Sazba proticyklické kapitálové rezervy použitelná pro zemi instituce</v>
          </cell>
        </row>
        <row r="349">
          <cell r="B349" t="str">
            <v>Sazba proticyklické kapitálové rezervy specifická pro danou instituci</v>
          </cell>
        </row>
        <row r="350">
          <cell r="B350" t="str">
            <v>Použití 2% prahové hodnoty</v>
          </cell>
        </row>
        <row r="351">
          <cell r="B351" t="str">
            <v>Použití 2 % prahové hodnoty pro obecnou úvěrovou expozici</v>
          </cell>
        </row>
        <row r="352">
          <cell r="B352" t="str">
            <v>Použití 2% prahové hodnoty pro expozici obchodního portfolia</v>
          </cell>
        </row>
        <row r="354">
          <cell r="B354" t="str">
            <v>HR (Chorvatská republika)</v>
          </cell>
          <cell r="M354">
            <v>0</v>
          </cell>
          <cell r="N354">
            <v>996.36370999999997</v>
          </cell>
          <cell r="O354">
            <v>0</v>
          </cell>
          <cell r="P354">
            <v>0</v>
          </cell>
          <cell r="Q354">
            <v>0</v>
          </cell>
          <cell r="R354">
            <v>996.36370999999997</v>
          </cell>
          <cell r="S354">
            <v>121.76813</v>
          </cell>
          <cell r="T354">
            <v>0</v>
          </cell>
          <cell r="U354">
            <v>0</v>
          </cell>
          <cell r="V354">
            <v>121.76813</v>
          </cell>
          <cell r="W354">
            <v>12454.546375</v>
          </cell>
          <cell r="X354">
            <v>5.5103209684412291E-3</v>
          </cell>
          <cell r="Y354">
            <v>1.5</v>
          </cell>
        </row>
        <row r="355">
          <cell r="B355" t="str">
            <v>Rozhodné úvěrové expozice – Úvěrové riziko</v>
          </cell>
        </row>
        <row r="356">
          <cell r="B356" t="str">
            <v>Hodnota expozice podle standardizovaného přístupu</v>
          </cell>
        </row>
        <row r="357">
          <cell r="B357" t="str">
            <v>Hodnota expozice podle přístupu IRB</v>
          </cell>
        </row>
        <row r="358">
          <cell r="B358" t="str">
            <v>Rozhodné úvěrové expozice – Tržní riziko</v>
          </cell>
        </row>
        <row r="359">
          <cell r="B359" t="str">
            <v>Součet dlouhých a krátkých pozic expozic obchodního portfolia pro standardizované přístupy</v>
          </cell>
        </row>
        <row r="360">
          <cell r="B360" t="str">
            <v>Hodnota expozic obchodního portfolia pro interní modely</v>
          </cell>
        </row>
        <row r="361">
          <cell r="B361" t="str">
            <v>Rozhodné úvěrové expozice – Sekuritizace</v>
          </cell>
        </row>
        <row r="362">
          <cell r="B362" t="str">
            <v>Hodnota expozice u sekuritizovaných pozic v investičním portfoliu</v>
          </cell>
        </row>
        <row r="363">
          <cell r="B363" t="str">
            <v>Kapitálové požadavky a váhy kapitálových požadavků</v>
          </cell>
        </row>
        <row r="364">
          <cell r="B364" t="str">
            <v>Celkové kapitálové požadavky pro proticyklickou kapitálovou rezervu</v>
          </cell>
        </row>
        <row r="365">
          <cell r="B365" t="str">
            <v>Rozhodné úvěrové expozice – Úvěrové riziko</v>
          </cell>
        </row>
        <row r="366">
          <cell r="B366" t="str">
            <v>Rozhodné úvěrové expozice – Tržní riziko</v>
          </cell>
        </row>
        <row r="367">
          <cell r="B367" t="str">
            <v>Rozhodné úvěrové expozice – Sekuritizační pozice v investičním portfoliu</v>
          </cell>
        </row>
        <row r="368">
          <cell r="B368" t="str">
            <v>Váhy kapitálových požadavků</v>
          </cell>
        </row>
        <row r="369">
          <cell r="B369" t="str">
            <v>Sazby proticyklické kapitálové rezervy</v>
          </cell>
        </row>
        <row r="370">
          <cell r="B370" t="str">
            <v>Sazba proticyklické kapitálové rezervy stanovená pověřeným orgánem</v>
          </cell>
        </row>
        <row r="371">
          <cell r="B371" t="str">
            <v>Sazba proticyklické kapitálové rezervy použitelná pro zemi instituce</v>
          </cell>
        </row>
        <row r="372">
          <cell r="B372" t="str">
            <v>Sazba proticyklické kapitálové rezervy specifická pro danou instituci</v>
          </cell>
        </row>
        <row r="373">
          <cell r="B373" t="str">
            <v>Použití 2% prahové hodnoty</v>
          </cell>
        </row>
        <row r="374">
          <cell r="B374" t="str">
            <v>Použití 2 % prahové hodnoty pro obecnou úvěrovou expozici</v>
          </cell>
        </row>
        <row r="375">
          <cell r="B375" t="str">
            <v>Použití 2% prahové hodnoty pro expozici obchodního portfolia</v>
          </cell>
        </row>
        <row r="377">
          <cell r="B377" t="str">
            <v>HU (Maďarsko)</v>
          </cell>
          <cell r="M377">
            <v>0</v>
          </cell>
          <cell r="N377">
            <v>719.37946999999997</v>
          </cell>
          <cell r="O377">
            <v>0</v>
          </cell>
          <cell r="P377">
            <v>0</v>
          </cell>
          <cell r="Q377">
            <v>0</v>
          </cell>
          <cell r="R377">
            <v>719.37946999999997</v>
          </cell>
          <cell r="S377">
            <v>23.894950000000001</v>
          </cell>
          <cell r="T377">
            <v>0</v>
          </cell>
          <cell r="U377">
            <v>0</v>
          </cell>
          <cell r="V377">
            <v>23.894950000000001</v>
          </cell>
          <cell r="W377">
            <v>8992.243375</v>
          </cell>
          <cell r="X377">
            <v>1.0813079253566163E-3</v>
          </cell>
          <cell r="Y377">
            <v>0.5</v>
          </cell>
        </row>
        <row r="378">
          <cell r="B378" t="str">
            <v>Rozhodné úvěrové expozice – Úvěrové riziko</v>
          </cell>
        </row>
        <row r="379">
          <cell r="B379" t="str">
            <v>Hodnota expozice podle standardizovaného přístupu</v>
          </cell>
        </row>
        <row r="380">
          <cell r="B380" t="str">
            <v>Hodnota expozice podle přístupu IRB</v>
          </cell>
        </row>
        <row r="381">
          <cell r="B381" t="str">
            <v>Rozhodné úvěrové expozice – Tržní riziko</v>
          </cell>
        </row>
        <row r="382">
          <cell r="B382" t="str">
            <v>Součet dlouhých a krátkých pozic expozic obchodního portfolia pro standardizované přístupy</v>
          </cell>
        </row>
        <row r="383">
          <cell r="B383" t="str">
            <v>Hodnota expozic obchodního portfolia pro interní modely</v>
          </cell>
        </row>
        <row r="384">
          <cell r="B384" t="str">
            <v>Rozhodné úvěrové expozice – Sekuritizace</v>
          </cell>
        </row>
        <row r="385">
          <cell r="B385" t="str">
            <v>Hodnota expozice u sekuritizovaných pozic v investičním portfoliu</v>
          </cell>
        </row>
        <row r="386">
          <cell r="B386" t="str">
            <v>Kapitálové požadavky a váhy kapitálových požadavků</v>
          </cell>
        </row>
        <row r="387">
          <cell r="B387" t="str">
            <v>Celkové kapitálové požadavky pro proticyklickou kapitálovou rezervu</v>
          </cell>
        </row>
        <row r="388">
          <cell r="B388" t="str">
            <v>Rozhodné úvěrové expozice – Úvěrové riziko</v>
          </cell>
        </row>
        <row r="389">
          <cell r="B389" t="str">
            <v>Rozhodné úvěrové expozice – Tržní riziko</v>
          </cell>
        </row>
        <row r="390">
          <cell r="B390" t="str">
            <v>Rozhodné úvěrové expozice – Sekuritizační pozice v investičním portfoliu</v>
          </cell>
        </row>
        <row r="391">
          <cell r="B391" t="str">
            <v>Váhy kapitálových požadavků</v>
          </cell>
        </row>
        <row r="392">
          <cell r="B392" t="str">
            <v>Sazby proticyklické kapitálové rezervy</v>
          </cell>
        </row>
        <row r="393">
          <cell r="B393" t="str">
            <v>Sazba proticyklické kapitálové rezervy stanovená pověřeným orgánem</v>
          </cell>
        </row>
        <row r="394">
          <cell r="B394" t="str">
            <v>Sazba proticyklické kapitálové rezervy použitelná pro zemi instituce</v>
          </cell>
        </row>
        <row r="395">
          <cell r="B395" t="str">
            <v>Sazba proticyklické kapitálové rezervy specifická pro danou instituci</v>
          </cell>
        </row>
        <row r="396">
          <cell r="B396" t="str">
            <v>Použití 2% prahové hodnoty</v>
          </cell>
        </row>
        <row r="397">
          <cell r="B397" t="str">
            <v>Použití 2 % prahové hodnoty pro obecnou úvěrovou expozici</v>
          </cell>
        </row>
        <row r="398">
          <cell r="B398" t="str">
            <v>Použití 2% prahové hodnoty pro expozici obchodního portfolia</v>
          </cell>
        </row>
        <row r="400">
          <cell r="B400" t="str">
            <v>CH (Švýcarská konfederace)</v>
          </cell>
          <cell r="M400">
            <v>0</v>
          </cell>
          <cell r="N400">
            <v>20603.463680000001</v>
          </cell>
          <cell r="O400">
            <v>0</v>
          </cell>
          <cell r="P400">
            <v>0</v>
          </cell>
          <cell r="Q400">
            <v>0</v>
          </cell>
          <cell r="R400">
            <v>20603.463680000001</v>
          </cell>
          <cell r="S400">
            <v>418.61642000000001</v>
          </cell>
          <cell r="T400">
            <v>0</v>
          </cell>
          <cell r="U400">
            <v>0</v>
          </cell>
          <cell r="V400">
            <v>418.61642000000001</v>
          </cell>
          <cell r="W400">
            <v>257543.296</v>
          </cell>
          <cell r="X400">
            <v>1.8943469336843724E-2</v>
          </cell>
          <cell r="Y400">
            <v>0</v>
          </cell>
        </row>
        <row r="401">
          <cell r="B401" t="str">
            <v>Rozhodné úvěrové expozice – Úvěrové riziko</v>
          </cell>
        </row>
        <row r="402">
          <cell r="B402" t="str">
            <v>Hodnota expozice podle standardizovaného přístupu</v>
          </cell>
        </row>
        <row r="403">
          <cell r="B403" t="str">
            <v>Hodnota expozice podle přístupu IRB</v>
          </cell>
        </row>
        <row r="404">
          <cell r="B404" t="str">
            <v>Rozhodné úvěrové expozice – Tržní riziko</v>
          </cell>
        </row>
        <row r="405">
          <cell r="B405" t="str">
            <v>Součet dlouhých a krátkých pozic expozic obchodního portfolia pro standardizované přístupy</v>
          </cell>
        </row>
        <row r="406">
          <cell r="B406" t="str">
            <v>Hodnota expozic obchodního portfolia pro interní modely</v>
          </cell>
        </row>
        <row r="407">
          <cell r="B407" t="str">
            <v>Rozhodné úvěrové expozice – Sekuritizace</v>
          </cell>
        </row>
        <row r="408">
          <cell r="B408" t="str">
            <v>Hodnota expozice u sekuritizovaných pozic v investičním portfoliu</v>
          </cell>
        </row>
        <row r="409">
          <cell r="B409" t="str">
            <v>Kapitálové požadavky a váhy kapitálových požadavků</v>
          </cell>
        </row>
        <row r="410">
          <cell r="B410" t="str">
            <v>Celkové kapitálové požadavky pro proticyklickou kapitálovou rezervu</v>
          </cell>
        </row>
        <row r="411">
          <cell r="B411" t="str">
            <v>Rozhodné úvěrové expozice – Úvěrové riziko</v>
          </cell>
        </row>
        <row r="412">
          <cell r="B412" t="str">
            <v>Rozhodné úvěrové expozice – Tržní riziko</v>
          </cell>
        </row>
        <row r="413">
          <cell r="B413" t="str">
            <v>Rozhodné úvěrové expozice – Sekuritizační pozice v investičním portfoliu</v>
          </cell>
        </row>
        <row r="414">
          <cell r="B414" t="str">
            <v>Váhy kapitálových požadavků</v>
          </cell>
        </row>
        <row r="415">
          <cell r="B415" t="str">
            <v>Sazby proticyklické kapitálové rezervy</v>
          </cell>
        </row>
        <row r="416">
          <cell r="B416" t="str">
            <v>Sazba proticyklické kapitálové rezervy stanovená pověřeným orgánem</v>
          </cell>
        </row>
        <row r="417">
          <cell r="B417" t="str">
            <v>Sazba proticyklické kapitálové rezervy použitelná pro zemi instituce</v>
          </cell>
        </row>
        <row r="418">
          <cell r="B418" t="str">
            <v>Sazba proticyklické kapitálové rezervy specifická pro danou instituci</v>
          </cell>
        </row>
        <row r="419">
          <cell r="B419" t="str">
            <v>Použití 2% prahové hodnoty</v>
          </cell>
        </row>
        <row r="420">
          <cell r="B420" t="str">
            <v>Použití 2 % prahové hodnoty pro obecnou úvěrovou expozici</v>
          </cell>
        </row>
        <row r="421">
          <cell r="B421" t="str">
            <v>Použití 2% prahové hodnoty pro expozici obchodního portfolia</v>
          </cell>
        </row>
        <row r="423">
          <cell r="B423" t="str">
            <v>IE (Irsko)</v>
          </cell>
          <cell r="M423">
            <v>0</v>
          </cell>
          <cell r="N423">
            <v>1708.43344</v>
          </cell>
          <cell r="O423">
            <v>0</v>
          </cell>
          <cell r="P423">
            <v>0</v>
          </cell>
          <cell r="Q423">
            <v>0</v>
          </cell>
          <cell r="R423">
            <v>1708.43344</v>
          </cell>
          <cell r="S423">
            <v>60.552690000000005</v>
          </cell>
          <cell r="T423">
            <v>0</v>
          </cell>
          <cell r="U423">
            <v>0</v>
          </cell>
          <cell r="V423">
            <v>60.552690000000005</v>
          </cell>
          <cell r="W423">
            <v>21355.418000000001</v>
          </cell>
          <cell r="X423">
            <v>2.7401649134508477E-3</v>
          </cell>
          <cell r="Y423">
            <v>1.5</v>
          </cell>
        </row>
        <row r="424">
          <cell r="B424" t="str">
            <v>Rozhodné úvěrové expozice – Úvěrové riziko</v>
          </cell>
        </row>
        <row r="425">
          <cell r="B425" t="str">
            <v>Hodnota expozice podle standardizovaného přístupu</v>
          </cell>
        </row>
        <row r="426">
          <cell r="B426" t="str">
            <v>Hodnota expozice podle přístupu IRB</v>
          </cell>
        </row>
        <row r="427">
          <cell r="B427" t="str">
            <v>Rozhodné úvěrové expozice – Tržní riziko</v>
          </cell>
        </row>
        <row r="428">
          <cell r="B428" t="str">
            <v>Součet dlouhých a krátkých pozic expozic obchodního portfolia pro standardizované přístupy</v>
          </cell>
        </row>
        <row r="429">
          <cell r="B429" t="str">
            <v>Hodnota expozic obchodního portfolia pro interní modely</v>
          </cell>
        </row>
        <row r="430">
          <cell r="B430" t="str">
            <v>Rozhodné úvěrové expozice – Sekuritizace</v>
          </cell>
        </row>
        <row r="431">
          <cell r="B431" t="str">
            <v>Hodnota expozice u sekuritizovaných pozic v investičním portfoliu</v>
          </cell>
        </row>
        <row r="432">
          <cell r="B432" t="str">
            <v>Kapitálové požadavky a váhy kapitálových požadavků</v>
          </cell>
        </row>
        <row r="433">
          <cell r="B433" t="str">
            <v>Celkové kapitálové požadavky pro proticyklickou kapitálovou rezervu</v>
          </cell>
        </row>
        <row r="434">
          <cell r="B434" t="str">
            <v>Rozhodné úvěrové expozice – Úvěrové riziko</v>
          </cell>
        </row>
        <row r="435">
          <cell r="B435" t="str">
            <v>Rozhodné úvěrové expozice – Tržní riziko</v>
          </cell>
        </row>
        <row r="436">
          <cell r="B436" t="str">
            <v>Rozhodné úvěrové expozice – Sekuritizační pozice v investičním portfoliu</v>
          </cell>
        </row>
        <row r="437">
          <cell r="B437" t="str">
            <v>Váhy kapitálových požadavků</v>
          </cell>
        </row>
        <row r="438">
          <cell r="B438" t="str">
            <v>Sazby proticyklické kapitálové rezervy</v>
          </cell>
        </row>
        <row r="439">
          <cell r="B439" t="str">
            <v>Sazba proticyklické kapitálové rezervy stanovená pověřeným orgánem</v>
          </cell>
        </row>
        <row r="440">
          <cell r="B440" t="str">
            <v>Sazba proticyklické kapitálové rezervy použitelná pro zemi instituce</v>
          </cell>
        </row>
        <row r="441">
          <cell r="B441" t="str">
            <v>Sazba proticyklické kapitálové rezervy specifická pro danou instituci</v>
          </cell>
        </row>
        <row r="442">
          <cell r="B442" t="str">
            <v>Použití 2% prahové hodnoty</v>
          </cell>
        </row>
        <row r="443">
          <cell r="B443" t="str">
            <v>Použití 2 % prahové hodnoty pro obecnou úvěrovou expozici</v>
          </cell>
        </row>
        <row r="444">
          <cell r="B444" t="str">
            <v>Použití 2% prahové hodnoty pro expozici obchodního portfolia</v>
          </cell>
        </row>
        <row r="446">
          <cell r="B446" t="str">
            <v>IQ (Irácká republika)</v>
          </cell>
          <cell r="M446">
            <v>0</v>
          </cell>
          <cell r="N446">
            <v>759.07596000000001</v>
          </cell>
          <cell r="O446">
            <v>0</v>
          </cell>
          <cell r="P446">
            <v>0</v>
          </cell>
          <cell r="Q446">
            <v>0</v>
          </cell>
          <cell r="R446">
            <v>759.07596000000001</v>
          </cell>
          <cell r="S446">
            <v>46.512260000000005</v>
          </cell>
          <cell r="T446">
            <v>0</v>
          </cell>
          <cell r="U446">
            <v>0</v>
          </cell>
          <cell r="V446">
            <v>46.512260000000005</v>
          </cell>
          <cell r="W446">
            <v>9488.4495000000006</v>
          </cell>
          <cell r="X446">
            <v>2.1047993556901159E-3</v>
          </cell>
          <cell r="Y446">
            <v>0</v>
          </cell>
        </row>
        <row r="447">
          <cell r="B447" t="str">
            <v>Rozhodné úvěrové expozice – Úvěrové riziko</v>
          </cell>
        </row>
        <row r="448">
          <cell r="B448" t="str">
            <v>Hodnota expozice podle standardizovaného přístupu</v>
          </cell>
        </row>
        <row r="449">
          <cell r="B449" t="str">
            <v>Hodnota expozice podle přístupu IRB</v>
          </cell>
        </row>
        <row r="450">
          <cell r="B450" t="str">
            <v>Rozhodné úvěrové expozice – Tržní riziko</v>
          </cell>
        </row>
        <row r="451">
          <cell r="B451" t="str">
            <v>Součet dlouhých a krátkých pozic expozic obchodního portfolia pro standardizované přístupy</v>
          </cell>
        </row>
        <row r="452">
          <cell r="B452" t="str">
            <v>Hodnota expozic obchodního portfolia pro interní modely</v>
          </cell>
        </row>
        <row r="453">
          <cell r="B453" t="str">
            <v>Rozhodné úvěrové expozice – Sekuritizace</v>
          </cell>
        </row>
        <row r="454">
          <cell r="B454" t="str">
            <v>Hodnota expozice u sekuritizovaných pozic v investičním portfoliu</v>
          </cell>
        </row>
        <row r="455">
          <cell r="B455" t="str">
            <v>Kapitálové požadavky a váhy kapitálových požadavků</v>
          </cell>
        </row>
        <row r="456">
          <cell r="B456" t="str">
            <v>Celkové kapitálové požadavky pro proticyklickou kapitálovou rezervu</v>
          </cell>
        </row>
        <row r="457">
          <cell r="B457" t="str">
            <v>Rozhodné úvěrové expozice – Úvěrové riziko</v>
          </cell>
        </row>
        <row r="458">
          <cell r="B458" t="str">
            <v>Rozhodné úvěrové expozice – Tržní riziko</v>
          </cell>
        </row>
        <row r="459">
          <cell r="B459" t="str">
            <v>Rozhodné úvěrové expozice – Sekuritizační pozice v investičním portfoliu</v>
          </cell>
        </row>
        <row r="460">
          <cell r="B460" t="str">
            <v>Váhy kapitálových požadavků</v>
          </cell>
        </row>
        <row r="461">
          <cell r="B461" t="str">
            <v>Sazby proticyklické kapitálové rezervy</v>
          </cell>
        </row>
        <row r="462">
          <cell r="B462" t="str">
            <v>Sazba proticyklické kapitálové rezervy stanovená pověřeným orgánem</v>
          </cell>
        </row>
        <row r="463">
          <cell r="B463" t="str">
            <v>Sazba proticyklické kapitálové rezervy použitelná pro zemi instituce</v>
          </cell>
        </row>
        <row r="464">
          <cell r="B464" t="str">
            <v>Sazba proticyklické kapitálové rezervy specifická pro danou instituci</v>
          </cell>
        </row>
        <row r="465">
          <cell r="B465" t="str">
            <v>Použití 2% prahové hodnoty</v>
          </cell>
        </row>
        <row r="466">
          <cell r="B466" t="str">
            <v>Použití 2 % prahové hodnoty pro obecnou úvěrovou expozici</v>
          </cell>
        </row>
        <row r="467">
          <cell r="B467" t="str">
            <v>Použití 2% prahové hodnoty pro expozici obchodního portfolia</v>
          </cell>
        </row>
        <row r="469">
          <cell r="B469" t="str">
            <v>IT (Italská republika)</v>
          </cell>
          <cell r="M469">
            <v>0</v>
          </cell>
          <cell r="N469">
            <v>1319.10077</v>
          </cell>
          <cell r="O469">
            <v>0</v>
          </cell>
          <cell r="P469">
            <v>0</v>
          </cell>
          <cell r="Q469">
            <v>0</v>
          </cell>
          <cell r="R469">
            <v>1319.10077</v>
          </cell>
          <cell r="S469">
            <v>31.96949</v>
          </cell>
          <cell r="T469">
            <v>0</v>
          </cell>
          <cell r="U469">
            <v>0</v>
          </cell>
          <cell r="V469">
            <v>31.96949</v>
          </cell>
          <cell r="W469">
            <v>16488.759624999999</v>
          </cell>
          <cell r="X469">
            <v>1.4467016213304106E-3</v>
          </cell>
          <cell r="Y469">
            <v>0</v>
          </cell>
        </row>
        <row r="470">
          <cell r="B470" t="str">
            <v>Rozhodné úvěrové expozice – Úvěrové riziko</v>
          </cell>
        </row>
        <row r="471">
          <cell r="B471" t="str">
            <v>Hodnota expozice podle standardizovaného přístupu</v>
          </cell>
        </row>
        <row r="472">
          <cell r="B472" t="str">
            <v>Hodnota expozice podle přístupu IRB</v>
          </cell>
        </row>
        <row r="473">
          <cell r="B473" t="str">
            <v>Rozhodné úvěrové expozice – Tržní riziko</v>
          </cell>
        </row>
        <row r="474">
          <cell r="B474" t="str">
            <v>Součet dlouhých a krátkých pozic expozic obchodního portfolia pro standardizované přístupy</v>
          </cell>
        </row>
        <row r="475">
          <cell r="B475" t="str">
            <v>Hodnota expozic obchodního portfolia pro interní modely</v>
          </cell>
        </row>
        <row r="476">
          <cell r="B476" t="str">
            <v>Rozhodné úvěrové expozice – Sekuritizace</v>
          </cell>
        </row>
        <row r="477">
          <cell r="B477" t="str">
            <v>Hodnota expozice u sekuritizovaných pozic v investičním portfoliu</v>
          </cell>
        </row>
        <row r="478">
          <cell r="B478" t="str">
            <v>Kapitálové požadavky a váhy kapitálových požadavků</v>
          </cell>
        </row>
        <row r="479">
          <cell r="B479" t="str">
            <v>Celkové kapitálové požadavky pro proticyklickou kapitálovou rezervu</v>
          </cell>
        </row>
        <row r="480">
          <cell r="B480" t="str">
            <v>Rozhodné úvěrové expozice – Úvěrové riziko</v>
          </cell>
        </row>
        <row r="481">
          <cell r="B481" t="str">
            <v>Rozhodné úvěrové expozice – Tržní riziko</v>
          </cell>
        </row>
        <row r="482">
          <cell r="B482" t="str">
            <v>Rozhodné úvěrové expozice – Sekuritizační pozice v investičním portfoliu</v>
          </cell>
        </row>
        <row r="483">
          <cell r="B483" t="str">
            <v>Váhy kapitálových požadavků</v>
          </cell>
        </row>
        <row r="484">
          <cell r="B484" t="str">
            <v>Sazby proticyklické kapitálové rezervy</v>
          </cell>
        </row>
        <row r="485">
          <cell r="B485" t="str">
            <v>Sazba proticyklické kapitálové rezervy stanovená pověřeným orgánem</v>
          </cell>
        </row>
        <row r="486">
          <cell r="B486" t="str">
            <v>Sazba proticyklické kapitálové rezervy použitelná pro zemi instituce</v>
          </cell>
        </row>
        <row r="487">
          <cell r="B487" t="str">
            <v>Sazba proticyklické kapitálové rezervy specifická pro danou instituci</v>
          </cell>
        </row>
        <row r="488">
          <cell r="B488" t="str">
            <v>Použití 2% prahové hodnoty</v>
          </cell>
        </row>
        <row r="489">
          <cell r="B489" t="str">
            <v>Použití 2 % prahové hodnoty pro obecnou úvěrovou expozici</v>
          </cell>
        </row>
        <row r="490">
          <cell r="B490" t="str">
            <v>Použití 2% prahové hodnoty pro expozici obchodního portfolia</v>
          </cell>
        </row>
        <row r="492">
          <cell r="B492" t="str">
            <v>LU (Lucemburské velkovévodství)</v>
          </cell>
          <cell r="M492">
            <v>0</v>
          </cell>
          <cell r="N492">
            <v>7779.4555499999997</v>
          </cell>
          <cell r="O492">
            <v>0</v>
          </cell>
          <cell r="P492">
            <v>0</v>
          </cell>
          <cell r="Q492">
            <v>0</v>
          </cell>
          <cell r="R492">
            <v>7779.4555499999997</v>
          </cell>
          <cell r="S492">
            <v>364.14236999999997</v>
          </cell>
          <cell r="T492">
            <v>0</v>
          </cell>
          <cell r="U492">
            <v>0</v>
          </cell>
          <cell r="V492">
            <v>364.14236999999997</v>
          </cell>
          <cell r="W492">
            <v>97243.194374999992</v>
          </cell>
          <cell r="X492">
            <v>1.6478378512578655E-2</v>
          </cell>
          <cell r="Y492">
            <v>0.5</v>
          </cell>
        </row>
        <row r="493">
          <cell r="B493" t="str">
            <v>Rozhodné úvěrové expozice – Úvěrové riziko</v>
          </cell>
        </row>
        <row r="494">
          <cell r="B494" t="str">
            <v>Hodnota expozice podle standardizovaného přístupu</v>
          </cell>
        </row>
        <row r="495">
          <cell r="B495" t="str">
            <v>Hodnota expozice podle přístupu IRB</v>
          </cell>
        </row>
        <row r="496">
          <cell r="B496" t="str">
            <v>Rozhodné úvěrové expozice – Tržní riziko</v>
          </cell>
        </row>
        <row r="497">
          <cell r="B497" t="str">
            <v>Součet dlouhých a krátkých pozic expozic obchodního portfolia pro standardizované přístupy</v>
          </cell>
        </row>
        <row r="498">
          <cell r="B498" t="str">
            <v>Hodnota expozic obchodního portfolia pro interní modely</v>
          </cell>
        </row>
        <row r="499">
          <cell r="B499" t="str">
            <v>Rozhodné úvěrové expozice – Sekuritizace</v>
          </cell>
        </row>
        <row r="500">
          <cell r="B500" t="str">
            <v>Hodnota expozice u sekuritizovaných pozic v investičním portfoliu</v>
          </cell>
        </row>
        <row r="501">
          <cell r="B501" t="str">
            <v>Kapitálové požadavky a váhy kapitálových požadavků</v>
          </cell>
        </row>
        <row r="502">
          <cell r="B502" t="str">
            <v>Celkové kapitálové požadavky pro proticyklickou kapitálovou rezervu</v>
          </cell>
        </row>
        <row r="503">
          <cell r="B503" t="str">
            <v>Rozhodné úvěrové expozice – Úvěrové riziko</v>
          </cell>
        </row>
        <row r="504">
          <cell r="B504" t="str">
            <v>Rozhodné úvěrové expozice – Tržní riziko</v>
          </cell>
        </row>
        <row r="505">
          <cell r="B505" t="str">
            <v>Rozhodné úvěrové expozice – Sekuritizační pozice v investičním portfoliu</v>
          </cell>
        </row>
        <row r="506">
          <cell r="B506" t="str">
            <v>Váhy kapitálových požadavků</v>
          </cell>
        </row>
        <row r="507">
          <cell r="B507" t="str">
            <v>Sazby proticyklické kapitálové rezervy</v>
          </cell>
        </row>
        <row r="508">
          <cell r="B508" t="str">
            <v>Sazba proticyklické kapitálové rezervy stanovená pověřeným orgánem</v>
          </cell>
        </row>
        <row r="509">
          <cell r="B509" t="str">
            <v>Sazba proticyklické kapitálové rezervy použitelná pro zemi instituce</v>
          </cell>
        </row>
        <row r="510">
          <cell r="B510" t="str">
            <v>Sazba proticyklické kapitálové rezervy specifická pro danou instituci</v>
          </cell>
        </row>
        <row r="511">
          <cell r="B511" t="str">
            <v>Použití 2% prahové hodnoty</v>
          </cell>
        </row>
        <row r="512">
          <cell r="B512" t="str">
            <v>Použití 2 % prahové hodnoty pro obecnou úvěrovou expozici</v>
          </cell>
        </row>
        <row r="513">
          <cell r="B513" t="str">
            <v>Použití 2% prahové hodnoty pro expozici obchodního portfolia</v>
          </cell>
        </row>
        <row r="515">
          <cell r="B515" t="str">
            <v>MD (Moldavská republika)</v>
          </cell>
          <cell r="M515">
            <v>0</v>
          </cell>
          <cell r="N515">
            <v>965.53594999999996</v>
          </cell>
          <cell r="O515">
            <v>0</v>
          </cell>
          <cell r="P515">
            <v>0</v>
          </cell>
          <cell r="Q515">
            <v>0</v>
          </cell>
          <cell r="R515">
            <v>965.53594999999996</v>
          </cell>
          <cell r="S515">
            <v>43.420499999999997</v>
          </cell>
          <cell r="T515">
            <v>0</v>
          </cell>
          <cell r="U515">
            <v>0</v>
          </cell>
          <cell r="V515">
            <v>43.420499999999997</v>
          </cell>
          <cell r="W515">
            <v>12069.199375</v>
          </cell>
          <cell r="X515">
            <v>1.9648892662653388E-3</v>
          </cell>
          <cell r="Y515">
            <v>0</v>
          </cell>
        </row>
        <row r="516">
          <cell r="B516" t="str">
            <v>Rozhodné úvěrové expozice – Úvěrové riziko</v>
          </cell>
        </row>
        <row r="517">
          <cell r="B517" t="str">
            <v>Hodnota expozice podle standardizovaného přístupu</v>
          </cell>
        </row>
        <row r="518">
          <cell r="B518" t="str">
            <v>Hodnota expozice podle přístupu IRB</v>
          </cell>
        </row>
        <row r="519">
          <cell r="B519" t="str">
            <v>Rozhodné úvěrové expozice – Tržní riziko</v>
          </cell>
        </row>
        <row r="520">
          <cell r="B520" t="str">
            <v>Součet dlouhých a krátkých pozic expozic obchodního portfolia pro standardizované přístupy</v>
          </cell>
        </row>
        <row r="521">
          <cell r="B521" t="str">
            <v>Hodnota expozic obchodního portfolia pro interní modely</v>
          </cell>
        </row>
        <row r="522">
          <cell r="B522" t="str">
            <v>Rozhodné úvěrové expozice – Sekuritizace</v>
          </cell>
        </row>
        <row r="523">
          <cell r="B523" t="str">
            <v>Hodnota expozice u sekuritizovaných pozic v investičním portfoliu</v>
          </cell>
        </row>
        <row r="524">
          <cell r="B524" t="str">
            <v>Kapitálové požadavky a váhy kapitálových požadavků</v>
          </cell>
        </row>
        <row r="525">
          <cell r="B525" t="str">
            <v>Celkové kapitálové požadavky pro proticyklickou kapitálovou rezervu</v>
          </cell>
        </row>
        <row r="526">
          <cell r="B526" t="str">
            <v>Rozhodné úvěrové expozice – Úvěrové riziko</v>
          </cell>
        </row>
        <row r="527">
          <cell r="B527" t="str">
            <v>Rozhodné úvěrové expozice – Tržní riziko</v>
          </cell>
        </row>
        <row r="528">
          <cell r="B528" t="str">
            <v>Rozhodné úvěrové expozice – Sekuritizační pozice v investičním portfoliu</v>
          </cell>
        </row>
        <row r="529">
          <cell r="B529" t="str">
            <v>Váhy kapitálových požadavků</v>
          </cell>
        </row>
        <row r="530">
          <cell r="B530" t="str">
            <v>Sazby proticyklické kapitálové rezervy</v>
          </cell>
        </row>
        <row r="531">
          <cell r="B531" t="str">
            <v>Sazba proticyklické kapitálové rezervy stanovená pověřeným orgánem</v>
          </cell>
        </row>
        <row r="532">
          <cell r="B532" t="str">
            <v>Sazba proticyklické kapitálové rezervy použitelná pro zemi instituce</v>
          </cell>
        </row>
        <row r="533">
          <cell r="B533" t="str">
            <v>Sazba proticyklické kapitálové rezervy specifická pro danou instituci</v>
          </cell>
        </row>
        <row r="534">
          <cell r="B534" t="str">
            <v>Použití 2% prahové hodnoty</v>
          </cell>
        </row>
        <row r="535">
          <cell r="B535" t="str">
            <v>Použití 2 % prahové hodnoty pro obecnou úvěrovou expozici</v>
          </cell>
        </row>
        <row r="536">
          <cell r="B536" t="str">
            <v>Použití 2% prahové hodnoty pro expozici obchodního portfolia</v>
          </cell>
        </row>
        <row r="538">
          <cell r="B538" t="str">
            <v>MN (Mongolsko)</v>
          </cell>
          <cell r="M538">
            <v>0</v>
          </cell>
          <cell r="N538">
            <v>1230.6560099999999</v>
          </cell>
          <cell r="O538">
            <v>0</v>
          </cell>
          <cell r="P538">
            <v>0</v>
          </cell>
          <cell r="Q538">
            <v>0</v>
          </cell>
          <cell r="R538">
            <v>1230.6560099999999</v>
          </cell>
          <cell r="S538">
            <v>40.558870000000006</v>
          </cell>
          <cell r="T538">
            <v>0</v>
          </cell>
          <cell r="U538">
            <v>0</v>
          </cell>
          <cell r="V538">
            <v>40.558870000000006</v>
          </cell>
          <cell r="W538">
            <v>15383.200124999999</v>
          </cell>
          <cell r="X538">
            <v>1.8353931510427396E-3</v>
          </cell>
          <cell r="Y538">
            <v>0</v>
          </cell>
        </row>
        <row r="539">
          <cell r="B539" t="str">
            <v>Rozhodné úvěrové expozice – Úvěrové riziko</v>
          </cell>
        </row>
        <row r="540">
          <cell r="B540" t="str">
            <v>Hodnota expozice podle standardizovaného přístupu</v>
          </cell>
        </row>
        <row r="541">
          <cell r="B541" t="str">
            <v>Hodnota expozice podle přístupu IRB</v>
          </cell>
        </row>
        <row r="542">
          <cell r="B542" t="str">
            <v>Rozhodné úvěrové expozice – Tržní riziko</v>
          </cell>
        </row>
        <row r="543">
          <cell r="B543" t="str">
            <v>Součet dlouhých a krátkých pozic expozic obchodního portfolia pro standardizované přístupy</v>
          </cell>
        </row>
        <row r="544">
          <cell r="B544" t="str">
            <v>Hodnota expozic obchodního portfolia pro interní modely</v>
          </cell>
        </row>
        <row r="545">
          <cell r="B545" t="str">
            <v>Rozhodné úvěrové expozice – Sekuritizace</v>
          </cell>
        </row>
        <row r="546">
          <cell r="B546" t="str">
            <v>Hodnota expozice u sekuritizovaných pozic v investičním portfoliu</v>
          </cell>
        </row>
        <row r="547">
          <cell r="B547" t="str">
            <v>Kapitálové požadavky a váhy kapitálových požadavků</v>
          </cell>
        </row>
        <row r="548">
          <cell r="B548" t="str">
            <v>Celkové kapitálové požadavky pro proticyklickou kapitálovou rezervu</v>
          </cell>
        </row>
        <row r="549">
          <cell r="B549" t="str">
            <v>Rozhodné úvěrové expozice – Úvěrové riziko</v>
          </cell>
        </row>
        <row r="550">
          <cell r="B550" t="str">
            <v>Rozhodné úvěrové expozice – Tržní riziko</v>
          </cell>
        </row>
        <row r="551">
          <cell r="B551" t="str">
            <v>Rozhodné úvěrové expozice – Sekuritizační pozice v investičním portfoliu</v>
          </cell>
        </row>
        <row r="552">
          <cell r="B552" t="str">
            <v>Váhy kapitálových požadavků</v>
          </cell>
        </row>
        <row r="553">
          <cell r="B553" t="str">
            <v>Sazby proticyklické kapitálové rezervy</v>
          </cell>
        </row>
        <row r="554">
          <cell r="B554" t="str">
            <v>Sazba proticyklické kapitálové rezervy stanovená pověřeným orgánem</v>
          </cell>
        </row>
        <row r="555">
          <cell r="B555" t="str">
            <v>Sazba proticyklické kapitálové rezervy použitelná pro zemi instituce</v>
          </cell>
        </row>
        <row r="556">
          <cell r="B556" t="str">
            <v>Sazba proticyklické kapitálové rezervy specifická pro danou instituci</v>
          </cell>
        </row>
        <row r="557">
          <cell r="B557" t="str">
            <v>Použití 2% prahové hodnoty</v>
          </cell>
        </row>
        <row r="558">
          <cell r="B558" t="str">
            <v>Použití 2 % prahové hodnoty pro obecnou úvěrovou expozici</v>
          </cell>
        </row>
        <row r="559">
          <cell r="B559" t="str">
            <v>Použití 2% prahové hodnoty pro expozici obchodního portfolia</v>
          </cell>
        </row>
        <row r="561">
          <cell r="B561" t="str">
            <v>NL (Nizozemsko)</v>
          </cell>
          <cell r="M561">
            <v>0</v>
          </cell>
          <cell r="N561">
            <v>4505.3297899999998</v>
          </cell>
          <cell r="O561">
            <v>0</v>
          </cell>
          <cell r="P561">
            <v>0</v>
          </cell>
          <cell r="Q561">
            <v>0</v>
          </cell>
          <cell r="R561">
            <v>4505.3297899999998</v>
          </cell>
          <cell r="S561">
            <v>143.21950000000001</v>
          </cell>
          <cell r="T561">
            <v>0</v>
          </cell>
          <cell r="U561">
            <v>0</v>
          </cell>
          <cell r="V561">
            <v>143.21950000000001</v>
          </cell>
          <cell r="W561">
            <v>56316.622374999999</v>
          </cell>
          <cell r="X561">
            <v>6.48105061595073E-3</v>
          </cell>
          <cell r="Y561">
            <v>2</v>
          </cell>
        </row>
        <row r="562">
          <cell r="B562" t="str">
            <v>Rozhodné úvěrové expozice – Úvěrové riziko</v>
          </cell>
        </row>
        <row r="563">
          <cell r="B563" t="str">
            <v>Hodnota expozice podle standardizovaného přístupu</v>
          </cell>
        </row>
        <row r="564">
          <cell r="B564" t="str">
            <v>Hodnota expozice podle přístupu IRB</v>
          </cell>
        </row>
        <row r="565">
          <cell r="B565" t="str">
            <v>Rozhodné úvěrové expozice – Tržní riziko</v>
          </cell>
        </row>
        <row r="566">
          <cell r="B566" t="str">
            <v>Součet dlouhých a krátkých pozic expozic obchodního portfolia pro standardizované přístupy</v>
          </cell>
        </row>
        <row r="567">
          <cell r="B567" t="str">
            <v>Hodnota expozic obchodního portfolia pro interní modely</v>
          </cell>
        </row>
        <row r="568">
          <cell r="B568" t="str">
            <v>Rozhodné úvěrové expozice – Sekuritizace</v>
          </cell>
        </row>
        <row r="569">
          <cell r="B569" t="str">
            <v>Hodnota expozice u sekuritizovaných pozic v investičním portfoliu</v>
          </cell>
        </row>
        <row r="570">
          <cell r="B570" t="str">
            <v>Kapitálové požadavky a váhy kapitálových požadavků</v>
          </cell>
        </row>
        <row r="571">
          <cell r="B571" t="str">
            <v>Celkové kapitálové požadavky pro proticyklickou kapitálovou rezervu</v>
          </cell>
        </row>
        <row r="572">
          <cell r="B572" t="str">
            <v>Rozhodné úvěrové expozice – Úvěrové riziko</v>
          </cell>
        </row>
        <row r="573">
          <cell r="B573" t="str">
            <v>Rozhodné úvěrové expozice – Tržní riziko</v>
          </cell>
        </row>
        <row r="574">
          <cell r="B574" t="str">
            <v>Rozhodné úvěrové expozice – Sekuritizační pozice v investičním portfoliu</v>
          </cell>
        </row>
        <row r="575">
          <cell r="B575" t="str">
            <v>Váhy kapitálových požadavků</v>
          </cell>
        </row>
        <row r="576">
          <cell r="B576" t="str">
            <v>Sazby proticyklické kapitálové rezervy</v>
          </cell>
        </row>
        <row r="577">
          <cell r="B577" t="str">
            <v>Sazba proticyklické kapitálové rezervy stanovená pověřeným orgánem</v>
          </cell>
        </row>
        <row r="578">
          <cell r="B578" t="str">
            <v>Sazba proticyklické kapitálové rezervy použitelná pro zemi instituce</v>
          </cell>
        </row>
        <row r="579">
          <cell r="B579" t="str">
            <v>Sazba proticyklické kapitálové rezervy specifická pro danou instituci</v>
          </cell>
        </row>
        <row r="580">
          <cell r="B580" t="str">
            <v>Použití 2% prahové hodnoty</v>
          </cell>
        </row>
        <row r="581">
          <cell r="B581" t="str">
            <v>Použití 2 % prahové hodnoty pro obecnou úvěrovou expozici</v>
          </cell>
        </row>
        <row r="582">
          <cell r="B582" t="str">
            <v>Použití 2% prahové hodnoty pro expozici obchodního portfolia</v>
          </cell>
        </row>
        <row r="584">
          <cell r="B584" t="str">
            <v>NZ (Nový Zéland)</v>
          </cell>
          <cell r="M584">
            <v>0</v>
          </cell>
          <cell r="N584">
            <v>0.36144999999999999</v>
          </cell>
          <cell r="O584">
            <v>0</v>
          </cell>
          <cell r="P584">
            <v>0</v>
          </cell>
          <cell r="Q584">
            <v>0</v>
          </cell>
          <cell r="R584">
            <v>0.36144999999999999</v>
          </cell>
          <cell r="S584">
            <v>9.4560000000000005E-2</v>
          </cell>
          <cell r="T584">
            <v>0</v>
          </cell>
          <cell r="U584">
            <v>0</v>
          </cell>
          <cell r="V584">
            <v>9.4560000000000005E-2</v>
          </cell>
          <cell r="W584">
            <v>4.5181249999999995</v>
          </cell>
          <cell r="X584">
            <v>4.279083129352505E-6</v>
          </cell>
          <cell r="Y584">
            <v>0</v>
          </cell>
        </row>
        <row r="585">
          <cell r="B585" t="str">
            <v>Rozhodné úvěrové expozice – Úvěrové riziko</v>
          </cell>
        </row>
        <row r="586">
          <cell r="B586" t="str">
            <v>Hodnota expozice podle standardizovaného přístupu</v>
          </cell>
        </row>
        <row r="587">
          <cell r="B587" t="str">
            <v>Hodnota expozice podle přístupu IRB</v>
          </cell>
        </row>
        <row r="588">
          <cell r="B588" t="str">
            <v>Rozhodné úvěrové expozice – Tržní riziko</v>
          </cell>
        </row>
        <row r="589">
          <cell r="B589" t="str">
            <v>Součet dlouhých a krátkých pozic expozic obchodního portfolia pro standardizované přístupy</v>
          </cell>
        </row>
        <row r="590">
          <cell r="B590" t="str">
            <v>Hodnota expozic obchodního portfolia pro interní modely</v>
          </cell>
        </row>
        <row r="591">
          <cell r="B591" t="str">
            <v>Rozhodné úvěrové expozice – Sekuritizace</v>
          </cell>
        </row>
        <row r="592">
          <cell r="B592" t="str">
            <v>Hodnota expozice u sekuritizovaných pozic v investičním portfoliu</v>
          </cell>
        </row>
        <row r="593">
          <cell r="B593" t="str">
            <v>Kapitálové požadavky a váhy kapitálových požadavků</v>
          </cell>
        </row>
        <row r="594">
          <cell r="B594" t="str">
            <v>Celkové kapitálové požadavky pro proticyklickou kapitálovou rezervu</v>
          </cell>
        </row>
        <row r="595">
          <cell r="B595" t="str">
            <v>Rozhodné úvěrové expozice – Úvěrové riziko</v>
          </cell>
        </row>
        <row r="596">
          <cell r="B596" t="str">
            <v>Rozhodné úvěrové expozice – Tržní riziko</v>
          </cell>
        </row>
        <row r="597">
          <cell r="B597" t="str">
            <v>Rozhodné úvěrové expozice – Sekuritizační pozice v investičním portfoliu</v>
          </cell>
        </row>
        <row r="598">
          <cell r="B598" t="str">
            <v>Váhy kapitálových požadavků</v>
          </cell>
        </row>
        <row r="599">
          <cell r="B599" t="str">
            <v>Sazby proticyklické kapitálové rezervy</v>
          </cell>
        </row>
        <row r="600">
          <cell r="B600" t="str">
            <v>Sazba proticyklické kapitálové rezervy stanovená pověřeným orgánem</v>
          </cell>
        </row>
        <row r="601">
          <cell r="B601" t="str">
            <v>Sazba proticyklické kapitálové rezervy použitelná pro zemi instituce</v>
          </cell>
        </row>
        <row r="602">
          <cell r="B602" t="str">
            <v>Sazba proticyklické kapitálové rezervy specifická pro danou instituci</v>
          </cell>
        </row>
        <row r="603">
          <cell r="B603" t="str">
            <v>Použití 2% prahové hodnoty</v>
          </cell>
        </row>
        <row r="604">
          <cell r="B604" t="str">
            <v>Použití 2 % prahové hodnoty pro obecnou úvěrovou expozici</v>
          </cell>
        </row>
        <row r="605">
          <cell r="B605" t="str">
            <v>Použití 2% prahové hodnoty pro expozici obchodního portfolia</v>
          </cell>
        </row>
        <row r="607">
          <cell r="B607" t="str">
            <v>PL (Polská republika)</v>
          </cell>
          <cell r="M607">
            <v>0</v>
          </cell>
          <cell r="N607">
            <v>2690.3870699999998</v>
          </cell>
          <cell r="O607">
            <v>0</v>
          </cell>
          <cell r="P607">
            <v>0</v>
          </cell>
          <cell r="Q607">
            <v>0</v>
          </cell>
          <cell r="R607">
            <v>2690.3870699999998</v>
          </cell>
          <cell r="S607">
            <v>81.665419999999997</v>
          </cell>
          <cell r="T607">
            <v>0</v>
          </cell>
          <cell r="U607">
            <v>0</v>
          </cell>
          <cell r="V607">
            <v>81.665419999999997</v>
          </cell>
          <cell r="W607">
            <v>33629.838374999999</v>
          </cell>
          <cell r="X607">
            <v>3.6955702302610689E-3</v>
          </cell>
          <cell r="Y607">
            <v>0</v>
          </cell>
        </row>
        <row r="608">
          <cell r="B608" t="str">
            <v>Rozhodné úvěrové expozice – Úvěrové riziko</v>
          </cell>
        </row>
        <row r="609">
          <cell r="B609" t="str">
            <v>Hodnota expozice podle standardizovaného přístupu</v>
          </cell>
        </row>
        <row r="610">
          <cell r="B610" t="str">
            <v>Hodnota expozice podle přístupu IRB</v>
          </cell>
        </row>
        <row r="611">
          <cell r="B611" t="str">
            <v>Rozhodné úvěrové expozice – Tržní riziko</v>
          </cell>
        </row>
        <row r="612">
          <cell r="B612" t="str">
            <v>Součet dlouhých a krátkých pozic expozic obchodního portfolia pro standardizované přístupy</v>
          </cell>
        </row>
        <row r="613">
          <cell r="B613" t="str">
            <v>Hodnota expozic obchodního portfolia pro interní modely</v>
          </cell>
        </row>
        <row r="614">
          <cell r="B614" t="str">
            <v>Rozhodné úvěrové expozice – Sekuritizace</v>
          </cell>
        </row>
        <row r="615">
          <cell r="B615" t="str">
            <v>Hodnota expozice u sekuritizovaných pozic v investičním portfoliu</v>
          </cell>
        </row>
        <row r="616">
          <cell r="B616" t="str">
            <v>Kapitálové požadavky a váhy kapitálových požadavků</v>
          </cell>
        </row>
        <row r="617">
          <cell r="B617" t="str">
            <v>Celkové kapitálové požadavky pro proticyklickou kapitálovou rezervu</v>
          </cell>
        </row>
        <row r="618">
          <cell r="B618" t="str">
            <v>Rozhodné úvěrové expozice – Úvěrové riziko</v>
          </cell>
        </row>
        <row r="619">
          <cell r="B619" t="str">
            <v>Rozhodné úvěrové expozice – Tržní riziko</v>
          </cell>
        </row>
        <row r="620">
          <cell r="B620" t="str">
            <v>Rozhodné úvěrové expozice – Sekuritizační pozice v investičním portfoliu</v>
          </cell>
        </row>
        <row r="621">
          <cell r="B621" t="str">
            <v>Váhy kapitálových požadavků</v>
          </cell>
        </row>
        <row r="622">
          <cell r="B622" t="str">
            <v>Sazby proticyklické kapitálové rezervy</v>
          </cell>
        </row>
        <row r="623">
          <cell r="B623" t="str">
            <v>Sazba proticyklické kapitálové rezervy stanovená pověřeným orgánem</v>
          </cell>
        </row>
        <row r="624">
          <cell r="B624" t="str">
            <v>Sazba proticyklické kapitálové rezervy použitelná pro zemi instituce</v>
          </cell>
        </row>
        <row r="625">
          <cell r="B625" t="str">
            <v>Sazba proticyklické kapitálové rezervy specifická pro danou instituci</v>
          </cell>
        </row>
        <row r="626">
          <cell r="B626" t="str">
            <v>Použití 2% prahové hodnoty</v>
          </cell>
        </row>
        <row r="627">
          <cell r="B627" t="str">
            <v>Použití 2 % prahové hodnoty pro obecnou úvěrovou expozici</v>
          </cell>
        </row>
        <row r="628">
          <cell r="B628" t="str">
            <v>Použití 2% prahové hodnoty pro expozici obchodního portfolia</v>
          </cell>
        </row>
        <row r="630">
          <cell r="B630" t="str">
            <v>PT (Portugalská republika)</v>
          </cell>
          <cell r="M630">
            <v>0</v>
          </cell>
          <cell r="N630">
            <v>2825.76116</v>
          </cell>
          <cell r="O630">
            <v>0</v>
          </cell>
          <cell r="P630">
            <v>0</v>
          </cell>
          <cell r="Q630">
            <v>0</v>
          </cell>
          <cell r="R630">
            <v>2825.76116</v>
          </cell>
          <cell r="S630">
            <v>38.342620000000004</v>
          </cell>
          <cell r="T630">
            <v>0</v>
          </cell>
          <cell r="U630">
            <v>0</v>
          </cell>
          <cell r="V630">
            <v>38.342620000000004</v>
          </cell>
          <cell r="W630">
            <v>35322.014499999997</v>
          </cell>
          <cell r="X630">
            <v>1.7351021401985401E-3</v>
          </cell>
          <cell r="Y630">
            <v>0</v>
          </cell>
        </row>
        <row r="631">
          <cell r="B631" t="str">
            <v>Rozhodné úvěrové expozice – Úvěrové riziko</v>
          </cell>
        </row>
        <row r="632">
          <cell r="B632" t="str">
            <v>Hodnota expozice podle standardizovaného přístupu</v>
          </cell>
        </row>
        <row r="633">
          <cell r="B633" t="str">
            <v>Hodnota expozice podle přístupu IRB</v>
          </cell>
        </row>
        <row r="634">
          <cell r="B634" t="str">
            <v>Rozhodné úvěrové expozice – Tržní riziko</v>
          </cell>
        </row>
        <row r="635">
          <cell r="B635" t="str">
            <v>Součet dlouhých a krátkých pozic expozic obchodního portfolia pro standardizované přístupy</v>
          </cell>
        </row>
        <row r="636">
          <cell r="B636" t="str">
            <v>Hodnota expozic obchodního portfolia pro interní modely</v>
          </cell>
        </row>
        <row r="637">
          <cell r="B637" t="str">
            <v>Rozhodné úvěrové expozice – Sekuritizace</v>
          </cell>
        </row>
        <row r="638">
          <cell r="B638" t="str">
            <v>Hodnota expozice u sekuritizovaných pozic v investičním portfoliu</v>
          </cell>
        </row>
        <row r="639">
          <cell r="B639" t="str">
            <v>Kapitálové požadavky a váhy kapitálových požadavků</v>
          </cell>
        </row>
        <row r="640">
          <cell r="B640" t="str">
            <v>Celkové kapitálové požadavky pro proticyklickou kapitálovou rezervu</v>
          </cell>
        </row>
        <row r="641">
          <cell r="B641" t="str">
            <v>Rozhodné úvěrové expozice – Úvěrové riziko</v>
          </cell>
        </row>
        <row r="642">
          <cell r="B642" t="str">
            <v>Rozhodné úvěrové expozice – Tržní riziko</v>
          </cell>
        </row>
        <row r="643">
          <cell r="B643" t="str">
            <v>Rozhodné úvěrové expozice – Sekuritizační pozice v investičním portfoliu</v>
          </cell>
        </row>
        <row r="644">
          <cell r="B644" t="str">
            <v>Váhy kapitálových požadavků</v>
          </cell>
        </row>
        <row r="645">
          <cell r="B645" t="str">
            <v>Sazby proticyklické kapitálové rezervy</v>
          </cell>
        </row>
        <row r="646">
          <cell r="B646" t="str">
            <v>Sazba proticyklické kapitálové rezervy stanovená pověřeným orgánem</v>
          </cell>
        </row>
        <row r="647">
          <cell r="B647" t="str">
            <v>Sazba proticyklické kapitálové rezervy použitelná pro zemi instituce</v>
          </cell>
        </row>
        <row r="648">
          <cell r="B648" t="str">
            <v>Sazba proticyklické kapitálové rezervy specifická pro danou instituci</v>
          </cell>
        </row>
        <row r="649">
          <cell r="B649" t="str">
            <v>Použití 2% prahové hodnoty</v>
          </cell>
        </row>
        <row r="650">
          <cell r="B650" t="str">
            <v>Použití 2 % prahové hodnoty pro obecnou úvěrovou expozici</v>
          </cell>
        </row>
        <row r="651">
          <cell r="B651" t="str">
            <v>Použití 2% prahové hodnoty pro expozici obchodního portfolia</v>
          </cell>
        </row>
        <row r="653">
          <cell r="B653" t="str">
            <v>RO (Rumunsko)</v>
          </cell>
          <cell r="M653">
            <v>0</v>
          </cell>
          <cell r="N653">
            <v>1670.0835900000002</v>
          </cell>
          <cell r="O653">
            <v>0</v>
          </cell>
          <cell r="P653">
            <v>0</v>
          </cell>
          <cell r="Q653">
            <v>0</v>
          </cell>
          <cell r="R653">
            <v>1670.0835900000002</v>
          </cell>
          <cell r="S653">
            <v>48.103749999999998</v>
          </cell>
          <cell r="T653">
            <v>0</v>
          </cell>
          <cell r="U653">
            <v>0</v>
          </cell>
          <cell r="V653">
            <v>48.103749999999998</v>
          </cell>
          <cell r="W653">
            <v>20876.044875000003</v>
          </cell>
          <cell r="X653">
            <v>2.1768183701733348E-3</v>
          </cell>
          <cell r="Y653">
            <v>1</v>
          </cell>
        </row>
        <row r="654">
          <cell r="B654" t="str">
            <v>Rozhodné úvěrové expozice – Úvěrové riziko</v>
          </cell>
        </row>
        <row r="655">
          <cell r="B655" t="str">
            <v>Hodnota expozice podle standardizovaného přístupu</v>
          </cell>
        </row>
        <row r="656">
          <cell r="B656" t="str">
            <v>Hodnota expozice podle přístupu IRB</v>
          </cell>
        </row>
        <row r="657">
          <cell r="B657" t="str">
            <v>Rozhodné úvěrové expozice – Tržní riziko</v>
          </cell>
        </row>
        <row r="658">
          <cell r="B658" t="str">
            <v>Součet dlouhých a krátkých pozic expozic obchodního portfolia pro standardizované přístupy</v>
          </cell>
        </row>
        <row r="659">
          <cell r="B659" t="str">
            <v>Hodnota expozic obchodního portfolia pro interní modely</v>
          </cell>
        </row>
        <row r="660">
          <cell r="B660" t="str">
            <v>Rozhodné úvěrové expozice – Sekuritizace</v>
          </cell>
        </row>
        <row r="661">
          <cell r="B661" t="str">
            <v>Hodnota expozice u sekuritizovaných pozic v investičním portfoliu</v>
          </cell>
        </row>
        <row r="662">
          <cell r="B662" t="str">
            <v>Kapitálové požadavky a váhy kapitálových požadavků</v>
          </cell>
        </row>
        <row r="663">
          <cell r="B663" t="str">
            <v>Celkové kapitálové požadavky pro proticyklickou kapitálovou rezervu</v>
          </cell>
        </row>
        <row r="664">
          <cell r="B664" t="str">
            <v>Rozhodné úvěrové expozice – Úvěrové riziko</v>
          </cell>
        </row>
        <row r="665">
          <cell r="B665" t="str">
            <v>Rozhodné úvěrové expozice – Tržní riziko</v>
          </cell>
        </row>
        <row r="666">
          <cell r="B666" t="str">
            <v>Rozhodné úvěrové expozice – Sekuritizační pozice v investičním portfoliu</v>
          </cell>
        </row>
        <row r="667">
          <cell r="B667" t="str">
            <v>Váhy kapitálových požadavků</v>
          </cell>
        </row>
        <row r="668">
          <cell r="B668" t="str">
            <v>Sazby proticyklické kapitálové rezervy</v>
          </cell>
        </row>
        <row r="669">
          <cell r="B669" t="str">
            <v>Sazba proticyklické kapitálové rezervy stanovená pověřeným orgánem</v>
          </cell>
        </row>
        <row r="670">
          <cell r="B670" t="str">
            <v>Sazba proticyklické kapitálové rezervy použitelná pro zemi instituce</v>
          </cell>
        </row>
        <row r="671">
          <cell r="B671" t="str">
            <v>Sazba proticyklické kapitálové rezervy specifická pro danou instituci</v>
          </cell>
        </row>
        <row r="672">
          <cell r="B672" t="str">
            <v>Použití 2% prahové hodnoty</v>
          </cell>
        </row>
        <row r="673">
          <cell r="B673" t="str">
            <v>Použití 2 % prahové hodnoty pro obecnou úvěrovou expozici</v>
          </cell>
        </row>
        <row r="674">
          <cell r="B674" t="str">
            <v>Použití 2% prahové hodnoty pro expozici obchodního portfolia</v>
          </cell>
        </row>
        <row r="676">
          <cell r="B676" t="str">
            <v>RU (Ruská federace)</v>
          </cell>
          <cell r="M676">
            <v>0</v>
          </cell>
          <cell r="N676">
            <v>3579.1297999999997</v>
          </cell>
          <cell r="O676">
            <v>0</v>
          </cell>
          <cell r="P676">
            <v>0</v>
          </cell>
          <cell r="Q676">
            <v>0</v>
          </cell>
          <cell r="R676">
            <v>3579.1297999999997</v>
          </cell>
          <cell r="S676">
            <v>199.01152999999999</v>
          </cell>
          <cell r="T676">
            <v>0</v>
          </cell>
          <cell r="U676">
            <v>0</v>
          </cell>
          <cell r="V676">
            <v>199.01152999999999</v>
          </cell>
          <cell r="W676">
            <v>44739.122499999998</v>
          </cell>
          <cell r="X676">
            <v>9.0057834239597075E-3</v>
          </cell>
          <cell r="Y676">
            <v>0</v>
          </cell>
        </row>
        <row r="677">
          <cell r="B677" t="str">
            <v>Rozhodné úvěrové expozice – Úvěrové riziko</v>
          </cell>
        </row>
        <row r="678">
          <cell r="B678" t="str">
            <v>Hodnota expozice podle standardizovaného přístupu</v>
          </cell>
        </row>
        <row r="679">
          <cell r="B679" t="str">
            <v>Hodnota expozice podle přístupu IRB</v>
          </cell>
        </row>
        <row r="680">
          <cell r="B680" t="str">
            <v>Rozhodné úvěrové expozice – Tržní riziko</v>
          </cell>
        </row>
        <row r="681">
          <cell r="B681" t="str">
            <v>Součet dlouhých a krátkých pozic expozic obchodního portfolia pro standardizované přístupy</v>
          </cell>
        </row>
        <row r="682">
          <cell r="B682" t="str">
            <v>Hodnota expozic obchodního portfolia pro interní modely</v>
          </cell>
        </row>
        <row r="683">
          <cell r="B683" t="str">
            <v>Rozhodné úvěrové expozice – Sekuritizace</v>
          </cell>
        </row>
        <row r="684">
          <cell r="B684" t="str">
            <v>Hodnota expozice u sekuritizovaných pozic v investičním portfoliu</v>
          </cell>
        </row>
        <row r="685">
          <cell r="B685" t="str">
            <v>Kapitálové požadavky a váhy kapitálových požadavků</v>
          </cell>
        </row>
        <row r="686">
          <cell r="B686" t="str">
            <v>Celkové kapitálové požadavky pro proticyklickou kapitálovou rezervu</v>
          </cell>
        </row>
        <row r="687">
          <cell r="B687" t="str">
            <v>Rozhodné úvěrové expozice – Úvěrové riziko</v>
          </cell>
        </row>
        <row r="688">
          <cell r="B688" t="str">
            <v>Rozhodné úvěrové expozice – Tržní riziko</v>
          </cell>
        </row>
        <row r="689">
          <cell r="B689" t="str">
            <v>Rozhodné úvěrové expozice – Sekuritizační pozice v investičním portfoliu</v>
          </cell>
        </row>
        <row r="690">
          <cell r="B690" t="str">
            <v>Váhy kapitálových požadavků</v>
          </cell>
        </row>
        <row r="691">
          <cell r="B691" t="str">
            <v>Sazby proticyklické kapitálové rezervy</v>
          </cell>
        </row>
        <row r="692">
          <cell r="B692" t="str">
            <v>Sazba proticyklické kapitálové rezervy stanovená pověřeným orgánem</v>
          </cell>
        </row>
        <row r="693">
          <cell r="B693" t="str">
            <v>Sazba proticyklické kapitálové rezervy použitelná pro zemi instituce</v>
          </cell>
        </row>
        <row r="694">
          <cell r="B694" t="str">
            <v>Sazba proticyklické kapitálové rezervy specifická pro danou instituci</v>
          </cell>
        </row>
        <row r="695">
          <cell r="B695" t="str">
            <v>Použití 2% prahové hodnoty</v>
          </cell>
        </row>
        <row r="696">
          <cell r="B696" t="str">
            <v>Použití 2 % prahové hodnoty pro obecnou úvěrovou expozici</v>
          </cell>
        </row>
        <row r="697">
          <cell r="B697" t="str">
            <v>Použití 2% prahové hodnoty pro expozici obchodního portfolia</v>
          </cell>
        </row>
        <row r="699">
          <cell r="B699" t="str">
            <v>SE (Švédské království)</v>
          </cell>
          <cell r="M699">
            <v>0</v>
          </cell>
          <cell r="N699">
            <v>335.38684000000001</v>
          </cell>
          <cell r="O699">
            <v>0</v>
          </cell>
          <cell r="P699">
            <v>0</v>
          </cell>
          <cell r="Q699">
            <v>0</v>
          </cell>
          <cell r="R699">
            <v>335.38684000000001</v>
          </cell>
          <cell r="S699">
            <v>12.94373</v>
          </cell>
          <cell r="T699">
            <v>0</v>
          </cell>
          <cell r="U699">
            <v>0</v>
          </cell>
          <cell r="V699">
            <v>12.94373</v>
          </cell>
          <cell r="W699">
            <v>4192.3355000000001</v>
          </cell>
          <cell r="X699">
            <v>5.8573706296419096E-4</v>
          </cell>
          <cell r="Y699">
            <v>2</v>
          </cell>
        </row>
        <row r="700">
          <cell r="B700" t="str">
            <v>Rozhodné úvěrové expozice – Úvěrové riziko</v>
          </cell>
        </row>
        <row r="701">
          <cell r="B701" t="str">
            <v>Hodnota expozice podle standardizovaného přístupu</v>
          </cell>
        </row>
        <row r="702">
          <cell r="B702" t="str">
            <v>Hodnota expozice podle přístupu IRB</v>
          </cell>
        </row>
        <row r="703">
          <cell r="B703" t="str">
            <v>Rozhodné úvěrové expozice – Tržní riziko</v>
          </cell>
        </row>
        <row r="704">
          <cell r="B704" t="str">
            <v>Součet dlouhých a krátkých pozic expozic obchodního portfolia pro standardizované přístupy</v>
          </cell>
        </row>
        <row r="705">
          <cell r="B705" t="str">
            <v>Hodnota expozic obchodního portfolia pro interní modely</v>
          </cell>
        </row>
        <row r="706">
          <cell r="B706" t="str">
            <v>Rozhodné úvěrové expozice – Sekuritizace</v>
          </cell>
        </row>
        <row r="707">
          <cell r="B707" t="str">
            <v>Hodnota expozice u sekuritizovaných pozic v investičním portfoliu</v>
          </cell>
        </row>
        <row r="708">
          <cell r="B708" t="str">
            <v>Kapitálové požadavky a váhy kapitálových požadavků</v>
          </cell>
        </row>
        <row r="709">
          <cell r="B709" t="str">
            <v>Celkové kapitálové požadavky pro proticyklickou kapitálovou rezervu</v>
          </cell>
        </row>
        <row r="710">
          <cell r="B710" t="str">
            <v>Rozhodné úvěrové expozice – Úvěrové riziko</v>
          </cell>
        </row>
        <row r="711">
          <cell r="B711" t="str">
            <v>Rozhodné úvěrové expozice – Tržní riziko</v>
          </cell>
        </row>
        <row r="712">
          <cell r="B712" t="str">
            <v>Rozhodné úvěrové expozice – Sekuritizační pozice v investičním portfoliu</v>
          </cell>
        </row>
        <row r="713">
          <cell r="B713" t="str">
            <v>Váhy kapitálových požadavků</v>
          </cell>
        </row>
        <row r="714">
          <cell r="B714" t="str">
            <v>Sazby proticyklické kapitálové rezervy</v>
          </cell>
        </row>
        <row r="715">
          <cell r="B715" t="str">
            <v>Sazba proticyklické kapitálové rezervy stanovená pověřeným orgánem</v>
          </cell>
        </row>
        <row r="716">
          <cell r="B716" t="str">
            <v>Sazba proticyklické kapitálové rezervy použitelná pro zemi instituce</v>
          </cell>
        </row>
        <row r="717">
          <cell r="B717" t="str">
            <v>Sazba proticyklické kapitálové rezervy specifická pro danou instituci</v>
          </cell>
        </row>
        <row r="718">
          <cell r="B718" t="str">
            <v>Použití 2% prahové hodnoty</v>
          </cell>
        </row>
        <row r="719">
          <cell r="B719" t="str">
            <v>Použití 2 % prahové hodnoty pro obecnou úvěrovou expozici</v>
          </cell>
        </row>
        <row r="720">
          <cell r="B720" t="str">
            <v>Použití 2% prahové hodnoty pro expozici obchodního portfolia</v>
          </cell>
        </row>
        <row r="722">
          <cell r="B722" t="str">
            <v>SK (Slovenská republika)</v>
          </cell>
          <cell r="M722">
            <v>0</v>
          </cell>
          <cell r="N722">
            <v>41822.06626</v>
          </cell>
          <cell r="O722">
            <v>0</v>
          </cell>
          <cell r="P722">
            <v>0</v>
          </cell>
          <cell r="Q722">
            <v>0</v>
          </cell>
          <cell r="R722">
            <v>41822.06626</v>
          </cell>
          <cell r="S722">
            <v>1352.79917</v>
          </cell>
          <cell r="T722">
            <v>0</v>
          </cell>
          <cell r="U722">
            <v>0</v>
          </cell>
          <cell r="V722">
            <v>1352.79917</v>
          </cell>
          <cell r="W722">
            <v>522775.82825000002</v>
          </cell>
          <cell r="X722">
            <v>6.1217640712236371E-2</v>
          </cell>
          <cell r="Y722">
            <v>1.5</v>
          </cell>
        </row>
        <row r="723">
          <cell r="B723" t="str">
            <v>Rozhodné úvěrové expozice – Úvěrové riziko</v>
          </cell>
        </row>
        <row r="724">
          <cell r="B724" t="str">
            <v>Hodnota expozice podle standardizovaného přístupu</v>
          </cell>
        </row>
        <row r="725">
          <cell r="B725" t="str">
            <v>Hodnota expozice podle přístupu IRB</v>
          </cell>
        </row>
        <row r="726">
          <cell r="B726" t="str">
            <v>Rozhodné úvěrové expozice – Tržní riziko</v>
          </cell>
        </row>
        <row r="727">
          <cell r="B727" t="str">
            <v>Součet dlouhých a krátkých pozic expozic obchodního portfolia pro standardizované přístupy</v>
          </cell>
        </row>
        <row r="728">
          <cell r="B728" t="str">
            <v>Hodnota expozic obchodního portfolia pro interní modely</v>
          </cell>
        </row>
        <row r="729">
          <cell r="B729" t="str">
            <v>Rozhodné úvěrové expozice – Sekuritizace</v>
          </cell>
        </row>
        <row r="730">
          <cell r="B730" t="str">
            <v>Hodnota expozice u sekuritizovaných pozic v investičním portfoliu</v>
          </cell>
        </row>
        <row r="731">
          <cell r="B731" t="str">
            <v>Kapitálové požadavky a váhy kapitálových požadavků</v>
          </cell>
        </row>
        <row r="732">
          <cell r="B732" t="str">
            <v>Celkové kapitálové požadavky pro proticyklickou kapitálovou rezervu</v>
          </cell>
        </row>
        <row r="733">
          <cell r="B733" t="str">
            <v>Rozhodné úvěrové expozice – Úvěrové riziko</v>
          </cell>
        </row>
        <row r="734">
          <cell r="B734" t="str">
            <v>Rozhodné úvěrové expozice – Tržní riziko</v>
          </cell>
        </row>
        <row r="735">
          <cell r="B735" t="str">
            <v>Rozhodné úvěrové expozice – Sekuritizační pozice v investičním portfoliu</v>
          </cell>
        </row>
        <row r="736">
          <cell r="B736" t="str">
            <v>Váhy kapitálových požadavků</v>
          </cell>
        </row>
        <row r="737">
          <cell r="B737" t="str">
            <v>Sazby proticyklické kapitálové rezervy</v>
          </cell>
        </row>
        <row r="738">
          <cell r="B738" t="str">
            <v>Sazba proticyklické kapitálové rezervy stanovená pověřeným orgánem</v>
          </cell>
        </row>
        <row r="739">
          <cell r="B739" t="str">
            <v>Sazba proticyklické kapitálové rezervy použitelná pro zemi instituce</v>
          </cell>
        </row>
        <row r="740">
          <cell r="B740" t="str">
            <v>Sazba proticyklické kapitálové rezervy specifická pro danou instituci</v>
          </cell>
        </row>
        <row r="741">
          <cell r="B741" t="str">
            <v>Použití 2% prahové hodnoty</v>
          </cell>
        </row>
        <row r="742">
          <cell r="B742" t="str">
            <v>Použití 2 % prahové hodnoty pro obecnou úvěrovou expozici</v>
          </cell>
        </row>
        <row r="743">
          <cell r="B743" t="str">
            <v>Použití 2% prahové hodnoty pro expozici obchodního portfolia</v>
          </cell>
        </row>
        <row r="745">
          <cell r="B745" t="str">
            <v>UA (Ukrajina)</v>
          </cell>
          <cell r="M745">
            <v>0</v>
          </cell>
          <cell r="N745">
            <v>18404.189059999997</v>
          </cell>
          <cell r="O745">
            <v>0</v>
          </cell>
          <cell r="P745">
            <v>0</v>
          </cell>
          <cell r="Q745">
            <v>0</v>
          </cell>
          <cell r="R745">
            <v>18404.189059999997</v>
          </cell>
          <cell r="S745">
            <v>679.01506000000006</v>
          </cell>
          <cell r="T745">
            <v>0</v>
          </cell>
          <cell r="U745">
            <v>0</v>
          </cell>
          <cell r="V745">
            <v>679.01506000000006</v>
          </cell>
          <cell r="W745">
            <v>230052.36324999997</v>
          </cell>
          <cell r="X745">
            <v>3.0727177324685693E-2</v>
          </cell>
          <cell r="Y745">
            <v>0</v>
          </cell>
        </row>
        <row r="746">
          <cell r="B746" t="str">
            <v>Rozhodné úvěrové expozice – Úvěrové riziko</v>
          </cell>
        </row>
        <row r="747">
          <cell r="B747" t="str">
            <v>Hodnota expozice podle standardizovaného přístupu</v>
          </cell>
        </row>
        <row r="748">
          <cell r="B748" t="str">
            <v>Hodnota expozice podle přístupu IRB</v>
          </cell>
        </row>
        <row r="749">
          <cell r="B749" t="str">
            <v>Rozhodné úvěrové expozice – Tržní riziko</v>
          </cell>
        </row>
        <row r="750">
          <cell r="B750" t="str">
            <v>Součet dlouhých a krátkých pozic expozic obchodního portfolia pro standardizované přístupy</v>
          </cell>
        </row>
        <row r="751">
          <cell r="B751" t="str">
            <v>Hodnota expozic obchodního portfolia pro interní modely</v>
          </cell>
        </row>
        <row r="752">
          <cell r="B752" t="str">
            <v>Rozhodné úvěrové expozice – Sekuritizace</v>
          </cell>
        </row>
        <row r="753">
          <cell r="B753" t="str">
            <v>Hodnota expozice u sekuritizovaných pozic v investičním portfoliu</v>
          </cell>
        </row>
        <row r="754">
          <cell r="B754" t="str">
            <v>Kapitálové požadavky a váhy kapitálových požadavků</v>
          </cell>
        </row>
        <row r="755">
          <cell r="B755" t="str">
            <v>Celkové kapitálové požadavky pro proticyklickou kapitálovou rezervu</v>
          </cell>
        </row>
        <row r="756">
          <cell r="B756" t="str">
            <v>Rozhodné úvěrové expozice – Úvěrové riziko</v>
          </cell>
        </row>
        <row r="757">
          <cell r="B757" t="str">
            <v>Rozhodné úvěrové expozice – Tržní riziko</v>
          </cell>
        </row>
        <row r="758">
          <cell r="B758" t="str">
            <v>Rozhodné úvěrové expozice – Sekuritizační pozice v investičním portfoliu</v>
          </cell>
        </row>
        <row r="759">
          <cell r="B759" t="str">
            <v>Váhy kapitálových požadavků</v>
          </cell>
        </row>
        <row r="760">
          <cell r="B760" t="str">
            <v>Sazby proticyklické kapitálové rezervy</v>
          </cell>
        </row>
        <row r="761">
          <cell r="B761" t="str">
            <v>Sazba proticyklické kapitálové rezervy stanovená pověřeným orgánem</v>
          </cell>
        </row>
        <row r="762">
          <cell r="B762" t="str">
            <v>Sazba proticyklické kapitálové rezervy použitelná pro zemi instituce</v>
          </cell>
        </row>
        <row r="763">
          <cell r="B763" t="str">
            <v>Sazba proticyklické kapitálové rezervy specifická pro danou instituci</v>
          </cell>
        </row>
        <row r="764">
          <cell r="B764" t="str">
            <v>Použití 2% prahové hodnoty</v>
          </cell>
        </row>
        <row r="765">
          <cell r="B765" t="str">
            <v>Použití 2 % prahové hodnoty pro obecnou úvěrovou expozici</v>
          </cell>
        </row>
        <row r="766">
          <cell r="B766" t="str">
            <v>Použití 2% prahové hodnoty pro expozici obchodního portfolia</v>
          </cell>
        </row>
        <row r="768">
          <cell r="B768" t="str">
            <v>US (Spojené státy americké)</v>
          </cell>
          <cell r="M768">
            <v>0</v>
          </cell>
          <cell r="N768">
            <v>10773.21493</v>
          </cell>
          <cell r="O768">
            <v>0</v>
          </cell>
          <cell r="P768">
            <v>0</v>
          </cell>
          <cell r="Q768">
            <v>0</v>
          </cell>
          <cell r="R768">
            <v>10773.21493</v>
          </cell>
          <cell r="S768">
            <v>205.88245000000001</v>
          </cell>
          <cell r="T768">
            <v>0</v>
          </cell>
          <cell r="U768">
            <v>0</v>
          </cell>
          <cell r="V768">
            <v>205.88245000000001</v>
          </cell>
          <cell r="W768">
            <v>134665.186625</v>
          </cell>
          <cell r="X768">
            <v>9.3167102202280118E-3</v>
          </cell>
          <cell r="Y768">
            <v>0</v>
          </cell>
        </row>
        <row r="769">
          <cell r="B769" t="str">
            <v>Rozhodné úvěrové expozice – Úvěrové riziko</v>
          </cell>
        </row>
        <row r="770">
          <cell r="B770" t="str">
            <v>Hodnota expozice podle standardizovaného přístupu</v>
          </cell>
        </row>
        <row r="771">
          <cell r="B771" t="str">
            <v>Hodnota expozice podle přístupu IRB</v>
          </cell>
        </row>
        <row r="772">
          <cell r="B772" t="str">
            <v>Rozhodné úvěrové expozice – Tržní riziko</v>
          </cell>
        </row>
        <row r="773">
          <cell r="B773" t="str">
            <v>Součet dlouhých a krátkých pozic expozic obchodního portfolia pro standardizované přístupy</v>
          </cell>
        </row>
        <row r="774">
          <cell r="B774" t="str">
            <v>Hodnota expozic obchodního portfolia pro interní modely</v>
          </cell>
        </row>
        <row r="775">
          <cell r="B775" t="str">
            <v>Rozhodné úvěrové expozice – Sekuritizace</v>
          </cell>
        </row>
        <row r="776">
          <cell r="B776" t="str">
            <v>Hodnota expozice u sekuritizovaných pozic v investičním portfoliu</v>
          </cell>
        </row>
        <row r="777">
          <cell r="B777" t="str">
            <v>Kapitálové požadavky a váhy kapitálových požadavků</v>
          </cell>
        </row>
        <row r="778">
          <cell r="B778" t="str">
            <v>Celkové kapitálové požadavky pro proticyklickou kapitálovou rezervu</v>
          </cell>
        </row>
        <row r="779">
          <cell r="B779" t="str">
            <v>Rozhodné úvěrové expozice – Úvěrové riziko</v>
          </cell>
        </row>
        <row r="780">
          <cell r="B780" t="str">
            <v>Rozhodné úvěrové expozice – Tržní riziko</v>
          </cell>
        </row>
        <row r="781">
          <cell r="B781" t="str">
            <v>Rozhodné úvěrové expozice – Sekuritizační pozice v investičním portfoliu</v>
          </cell>
        </row>
        <row r="782">
          <cell r="B782" t="str">
            <v>Váhy kapitálových požadavků</v>
          </cell>
        </row>
        <row r="783">
          <cell r="B783" t="str">
            <v>Sazby proticyklické kapitálové rezervy</v>
          </cell>
        </row>
        <row r="784">
          <cell r="B784" t="str">
            <v>Sazba proticyklické kapitálové rezervy stanovená pověřeným orgánem</v>
          </cell>
        </row>
        <row r="785">
          <cell r="B785" t="str">
            <v>Sazba proticyklické kapitálové rezervy použitelná pro zemi instituce</v>
          </cell>
        </row>
        <row r="786">
          <cell r="B786" t="str">
            <v>Sazba proticyklické kapitálové rezervy specifická pro danou instituci</v>
          </cell>
        </row>
        <row r="787">
          <cell r="B787" t="str">
            <v>Použití 2% prahové hodnoty</v>
          </cell>
        </row>
        <row r="788">
          <cell r="B788" t="str">
            <v>Použití 2 % prahové hodnoty pro obecnou úvěrovou expozici</v>
          </cell>
        </row>
        <row r="789">
          <cell r="B789" t="str">
            <v>Použití 2% prahové hodnoty pro expozici obchodního portfolia</v>
          </cell>
        </row>
        <row r="791">
          <cell r="B791" t="str">
            <v>VN (Vietnamská socialistická republika)</v>
          </cell>
          <cell r="M791">
            <v>0</v>
          </cell>
          <cell r="N791">
            <v>5477.5909900000006</v>
          </cell>
          <cell r="O791">
            <v>0</v>
          </cell>
          <cell r="P791">
            <v>0</v>
          </cell>
          <cell r="Q791">
            <v>0</v>
          </cell>
          <cell r="R791">
            <v>5477.5909900000006</v>
          </cell>
          <cell r="S791">
            <v>301.67846000000003</v>
          </cell>
          <cell r="T791">
            <v>0</v>
          </cell>
          <cell r="U791">
            <v>0</v>
          </cell>
          <cell r="V791">
            <v>301.67846000000003</v>
          </cell>
          <cell r="W791">
            <v>68469.887375000006</v>
          </cell>
          <cell r="X791">
            <v>1.3651725980066037E-2</v>
          </cell>
          <cell r="Y791">
            <v>0</v>
          </cell>
        </row>
        <row r="792">
          <cell r="B792" t="str">
            <v>Rozhodné úvěrové expozice – Úvěrové riziko</v>
          </cell>
        </row>
        <row r="793">
          <cell r="B793" t="str">
            <v>Hodnota expozice podle standardizovaného přístupu</v>
          </cell>
        </row>
        <row r="794">
          <cell r="B794" t="str">
            <v>Hodnota expozice podle přístupu IRB</v>
          </cell>
        </row>
        <row r="795">
          <cell r="B795" t="str">
            <v>Rozhodné úvěrové expozice – Tržní riziko</v>
          </cell>
        </row>
        <row r="796">
          <cell r="B796" t="str">
            <v>Součet dlouhých a krátkých pozic expozic obchodního portfolia pro standardizované přístupy</v>
          </cell>
        </row>
        <row r="797">
          <cell r="B797" t="str">
            <v>Hodnota expozic obchodního portfolia pro interní modely</v>
          </cell>
        </row>
        <row r="798">
          <cell r="B798" t="str">
            <v>Rozhodné úvěrové expozice – Sekuritizace</v>
          </cell>
        </row>
        <row r="799">
          <cell r="B799" t="str">
            <v>Hodnota expozice u sekuritizovaných pozic v investičním portfoliu</v>
          </cell>
        </row>
        <row r="800">
          <cell r="B800" t="str">
            <v>Kapitálové požadavky a váhy kapitálových požadavků</v>
          </cell>
        </row>
        <row r="801">
          <cell r="B801" t="str">
            <v>Celkové kapitálové požadavky pro proticyklickou kapitálovou rezervu</v>
          </cell>
        </row>
        <row r="802">
          <cell r="B802" t="str">
            <v>Rozhodné úvěrové expozice – Úvěrové riziko</v>
          </cell>
        </row>
        <row r="803">
          <cell r="B803" t="str">
            <v>Rozhodné úvěrové expozice – Tržní riziko</v>
          </cell>
        </row>
        <row r="804">
          <cell r="B804" t="str">
            <v>Rozhodné úvěrové expozice – Sekuritizační pozice v investičním portfoliu</v>
          </cell>
        </row>
        <row r="805">
          <cell r="B805" t="str">
            <v>Váhy kapitálových požadavků</v>
          </cell>
        </row>
        <row r="806">
          <cell r="B806" t="str">
            <v>Sazby proticyklické kapitálové rezervy</v>
          </cell>
        </row>
        <row r="807">
          <cell r="B807" t="str">
            <v>Sazba proticyklické kapitálové rezervy stanovená pověřeným orgánem</v>
          </cell>
        </row>
        <row r="808">
          <cell r="B808" t="str">
            <v>Sazba proticyklické kapitálové rezervy použitelná pro zemi instituce</v>
          </cell>
        </row>
        <row r="809">
          <cell r="B809" t="str">
            <v>Sazba proticyklické kapitálové rezervy specifická pro danou instituci</v>
          </cell>
        </row>
        <row r="810">
          <cell r="B810" t="str">
            <v>Použití 2% prahové hodnoty</v>
          </cell>
        </row>
        <row r="811">
          <cell r="B811" t="str">
            <v>Použití 2 % prahové hodnoty pro obecnou úvěrovou expozici</v>
          </cell>
        </row>
        <row r="812">
          <cell r="B812" t="str">
            <v>Použití 2% prahové hodnoty pro expozici obchodního portfolia</v>
          </cell>
        </row>
        <row r="814">
          <cell r="B814" t="str">
            <v>x1 (All countries)</v>
          </cell>
          <cell r="M814">
            <v>0</v>
          </cell>
          <cell r="N814">
            <v>76620206.579479992</v>
          </cell>
          <cell r="O814">
            <v>0</v>
          </cell>
          <cell r="P814">
            <v>0</v>
          </cell>
          <cell r="Q814">
            <v>0</v>
          </cell>
          <cell r="R814">
            <v>76620206.579479992</v>
          </cell>
          <cell r="S814">
            <v>2209819.1865300001</v>
          </cell>
          <cell r="T814">
            <v>0</v>
          </cell>
          <cell r="U814">
            <v>0</v>
          </cell>
          <cell r="V814">
            <v>2209819.1865300001</v>
          </cell>
          <cell r="W814">
            <v>957752582.24349988</v>
          </cell>
          <cell r="X814">
            <v>0</v>
          </cell>
          <cell r="Y814">
            <v>0</v>
          </cell>
        </row>
        <row r="815">
          <cell r="B815" t="str">
            <v>Rozhodné úvěrové expozice – Úvěrové riziko</v>
          </cell>
        </row>
        <row r="816">
          <cell r="B816" t="str">
            <v>Hodnota expozice podle standardizovaného přístupu</v>
          </cell>
        </row>
        <row r="817">
          <cell r="B817" t="str">
            <v>Hodnota expozice podle přístupu IRB</v>
          </cell>
        </row>
        <row r="818">
          <cell r="B818" t="str">
            <v>Rozhodné úvěrové expozice – Tržní riziko</v>
          </cell>
        </row>
        <row r="819">
          <cell r="B819" t="str">
            <v>Součet dlouhých a krátkých pozic expozic obchodního portfolia pro standardizované přístupy</v>
          </cell>
        </row>
        <row r="820">
          <cell r="B820" t="str">
            <v>Hodnota expozic obchodního portfolia pro interní modely</v>
          </cell>
        </row>
        <row r="821">
          <cell r="B821" t="str">
            <v>Rozhodné úvěrové expozice – Sekuritizace</v>
          </cell>
        </row>
        <row r="822">
          <cell r="B822" t="str">
            <v>Hodnota expozice u sekuritizovaných pozic v investičním portfoliu</v>
          </cell>
        </row>
        <row r="823">
          <cell r="B823" t="str">
            <v>Kapitálové požadavky a váhy kapitálových požadavků</v>
          </cell>
        </row>
        <row r="824">
          <cell r="B824" t="str">
            <v>Celkové kapitálové požadavky pro proticyklickou kapitálovou rezervu</v>
          </cell>
        </row>
        <row r="825">
          <cell r="B825" t="str">
            <v>Rozhodné úvěrové expozice – Úvěrové riziko</v>
          </cell>
        </row>
        <row r="826">
          <cell r="B826" t="str">
            <v>Rozhodné úvěrové expozice – Tržní riziko</v>
          </cell>
        </row>
        <row r="827">
          <cell r="B827" t="str">
            <v>Rozhodné úvěrové expozice – Sekuritizační pozice v investičním portfoliu</v>
          </cell>
        </row>
        <row r="828">
          <cell r="B828" t="str">
            <v>Váhy kapitálových požadavků</v>
          </cell>
        </row>
        <row r="829">
          <cell r="B829" t="str">
            <v>Sazby proticyklické kapitálové rezervy</v>
          </cell>
        </row>
        <row r="830">
          <cell r="B830" t="str">
            <v>Sazba proticyklické kapitálové rezervy stanovená pověřeným orgánem</v>
          </cell>
        </row>
        <row r="831">
          <cell r="B831" t="str">
            <v>Sazba proticyklické kapitálové rezervy použitelná pro zemi instituce</v>
          </cell>
        </row>
        <row r="832">
          <cell r="B832" t="str">
            <v>Sazba proticyklické kapitálové rezervy specifická pro danou instituci</v>
          </cell>
        </row>
        <row r="833">
          <cell r="B833" t="str">
            <v>Použití 2% prahové hodnoty</v>
          </cell>
        </row>
        <row r="834">
          <cell r="B834" t="str">
            <v>Použití 2 % prahové hodnoty pro obecnou úvěrovou expozici</v>
          </cell>
        </row>
        <row r="835">
          <cell r="B835" t="str">
            <v>Použití 2% prahové hodnoty pro expozici obchodního portfolia</v>
          </cell>
        </row>
        <row r="837">
          <cell r="M837">
            <v>0</v>
          </cell>
          <cell r="N837">
            <v>0</v>
          </cell>
          <cell r="O837">
            <v>0</v>
          </cell>
          <cell r="P837">
            <v>0</v>
          </cell>
          <cell r="Q837">
            <v>0</v>
          </cell>
          <cell r="R837">
            <v>0</v>
          </cell>
          <cell r="S837">
            <v>0</v>
          </cell>
          <cell r="T837">
            <v>0</v>
          </cell>
          <cell r="U837">
            <v>0</v>
          </cell>
          <cell r="V837">
            <v>0</v>
          </cell>
          <cell r="W837">
            <v>0</v>
          </cell>
          <cell r="X837">
            <v>0</v>
          </cell>
          <cell r="Y837">
            <v>0</v>
          </cell>
        </row>
        <row r="860">
          <cell r="M860">
            <v>0</v>
          </cell>
          <cell r="N860">
            <v>0</v>
          </cell>
          <cell r="O860">
            <v>0</v>
          </cell>
          <cell r="P860">
            <v>0</v>
          </cell>
          <cell r="Q860">
            <v>0</v>
          </cell>
          <cell r="R860">
            <v>0</v>
          </cell>
          <cell r="S860">
            <v>0</v>
          </cell>
          <cell r="T860">
            <v>0</v>
          </cell>
          <cell r="U860">
            <v>0</v>
          </cell>
          <cell r="V860">
            <v>0</v>
          </cell>
          <cell r="W860">
            <v>0</v>
          </cell>
          <cell r="X860">
            <v>0</v>
          </cell>
          <cell r="Y860">
            <v>0</v>
          </cell>
        </row>
        <row r="883">
          <cell r="M883">
            <v>0</v>
          </cell>
          <cell r="N883">
            <v>0</v>
          </cell>
          <cell r="O883">
            <v>0</v>
          </cell>
          <cell r="P883">
            <v>0</v>
          </cell>
          <cell r="Q883">
            <v>0</v>
          </cell>
          <cell r="R883">
            <v>0</v>
          </cell>
          <cell r="S883">
            <v>0</v>
          </cell>
          <cell r="T883">
            <v>0</v>
          </cell>
          <cell r="U883">
            <v>0</v>
          </cell>
          <cell r="V883">
            <v>0</v>
          </cell>
          <cell r="W883">
            <v>0</v>
          </cell>
          <cell r="X883">
            <v>0</v>
          </cell>
          <cell r="Y883">
            <v>0</v>
          </cell>
        </row>
        <row r="906">
          <cell r="M906">
            <v>0</v>
          </cell>
          <cell r="N906">
            <v>0</v>
          </cell>
          <cell r="O906">
            <v>0</v>
          </cell>
          <cell r="P906">
            <v>0</v>
          </cell>
          <cell r="Q906">
            <v>0</v>
          </cell>
          <cell r="R906">
            <v>0</v>
          </cell>
          <cell r="S906">
            <v>0</v>
          </cell>
          <cell r="T906">
            <v>0</v>
          </cell>
          <cell r="U906">
            <v>0</v>
          </cell>
          <cell r="V906">
            <v>0</v>
          </cell>
          <cell r="W906">
            <v>0</v>
          </cell>
          <cell r="X906">
            <v>0</v>
          </cell>
          <cell r="Y906">
            <v>0</v>
          </cell>
        </row>
        <row r="929">
          <cell r="M929">
            <v>0</v>
          </cell>
          <cell r="N929">
            <v>0</v>
          </cell>
          <cell r="O929">
            <v>0</v>
          </cell>
          <cell r="P929">
            <v>0</v>
          </cell>
          <cell r="Q929">
            <v>0</v>
          </cell>
          <cell r="R929">
            <v>0</v>
          </cell>
          <cell r="S929">
            <v>0</v>
          </cell>
          <cell r="T929">
            <v>0</v>
          </cell>
          <cell r="U929">
            <v>0</v>
          </cell>
          <cell r="V929">
            <v>0</v>
          </cell>
          <cell r="W929">
            <v>0</v>
          </cell>
          <cell r="X929">
            <v>0</v>
          </cell>
          <cell r="Y929">
            <v>0</v>
          </cell>
        </row>
        <row r="952">
          <cell r="M952">
            <v>0</v>
          </cell>
          <cell r="N952">
            <v>0</v>
          </cell>
          <cell r="O952">
            <v>0</v>
          </cell>
          <cell r="P952">
            <v>0</v>
          </cell>
          <cell r="Q952">
            <v>0</v>
          </cell>
          <cell r="R952">
            <v>0</v>
          </cell>
          <cell r="S952">
            <v>0</v>
          </cell>
          <cell r="T952">
            <v>0</v>
          </cell>
          <cell r="U952">
            <v>0</v>
          </cell>
          <cell r="V952">
            <v>0</v>
          </cell>
          <cell r="W952">
            <v>0</v>
          </cell>
          <cell r="X952">
            <v>0</v>
          </cell>
          <cell r="Y952">
            <v>0</v>
          </cell>
        </row>
        <row r="975">
          <cell r="M975">
            <v>0</v>
          </cell>
          <cell r="N975">
            <v>0</v>
          </cell>
          <cell r="O975">
            <v>0</v>
          </cell>
          <cell r="P975">
            <v>0</v>
          </cell>
          <cell r="Q975">
            <v>0</v>
          </cell>
          <cell r="R975">
            <v>0</v>
          </cell>
          <cell r="S975">
            <v>0</v>
          </cell>
          <cell r="T975">
            <v>0</v>
          </cell>
          <cell r="U975">
            <v>0</v>
          </cell>
          <cell r="V975">
            <v>0</v>
          </cell>
          <cell r="W975">
            <v>0</v>
          </cell>
          <cell r="X975">
            <v>0</v>
          </cell>
          <cell r="Y975">
            <v>0</v>
          </cell>
        </row>
        <row r="998">
          <cell r="M998">
            <v>0</v>
          </cell>
          <cell r="N998">
            <v>0</v>
          </cell>
          <cell r="O998">
            <v>0</v>
          </cell>
          <cell r="P998">
            <v>0</v>
          </cell>
          <cell r="Q998">
            <v>0</v>
          </cell>
          <cell r="R998">
            <v>0</v>
          </cell>
          <cell r="S998">
            <v>0</v>
          </cell>
          <cell r="T998">
            <v>0</v>
          </cell>
          <cell r="U998">
            <v>0</v>
          </cell>
          <cell r="V998">
            <v>0</v>
          </cell>
          <cell r="W998">
            <v>0</v>
          </cell>
          <cell r="X998">
            <v>0</v>
          </cell>
          <cell r="Y998">
            <v>0</v>
          </cell>
        </row>
        <row r="1021">
          <cell r="M1021">
            <v>0</v>
          </cell>
          <cell r="N1021">
            <v>0</v>
          </cell>
          <cell r="O1021">
            <v>0</v>
          </cell>
          <cell r="P1021">
            <v>0</v>
          </cell>
          <cell r="Q1021">
            <v>0</v>
          </cell>
          <cell r="R1021">
            <v>0</v>
          </cell>
          <cell r="S1021">
            <v>0</v>
          </cell>
          <cell r="T1021">
            <v>0</v>
          </cell>
          <cell r="U1021">
            <v>0</v>
          </cell>
          <cell r="V1021">
            <v>0</v>
          </cell>
          <cell r="W1021">
            <v>0</v>
          </cell>
          <cell r="X1021">
            <v>0</v>
          </cell>
          <cell r="Y1021">
            <v>0</v>
          </cell>
        </row>
        <row r="1044">
          <cell r="M1044">
            <v>0</v>
          </cell>
          <cell r="N1044">
            <v>0</v>
          </cell>
          <cell r="O1044">
            <v>0</v>
          </cell>
          <cell r="P1044">
            <v>0</v>
          </cell>
          <cell r="Q1044">
            <v>0</v>
          </cell>
          <cell r="R1044">
            <v>0</v>
          </cell>
          <cell r="S1044">
            <v>0</v>
          </cell>
          <cell r="T1044">
            <v>0</v>
          </cell>
          <cell r="U1044">
            <v>0</v>
          </cell>
          <cell r="V1044">
            <v>0</v>
          </cell>
          <cell r="W1044">
            <v>0</v>
          </cell>
          <cell r="X1044">
            <v>0</v>
          </cell>
          <cell r="Y1044">
            <v>0</v>
          </cell>
        </row>
        <row r="1067">
          <cell r="M1067">
            <v>0</v>
          </cell>
          <cell r="N1067">
            <v>0</v>
          </cell>
          <cell r="O1067">
            <v>0</v>
          </cell>
          <cell r="P1067">
            <v>0</v>
          </cell>
          <cell r="Q1067">
            <v>0</v>
          </cell>
          <cell r="R1067">
            <v>0</v>
          </cell>
          <cell r="S1067">
            <v>0</v>
          </cell>
          <cell r="T1067">
            <v>0</v>
          </cell>
          <cell r="U1067">
            <v>0</v>
          </cell>
          <cell r="V1067">
            <v>0</v>
          </cell>
          <cell r="W1067">
            <v>0</v>
          </cell>
          <cell r="X1067">
            <v>0</v>
          </cell>
          <cell r="Y1067">
            <v>0</v>
          </cell>
        </row>
        <row r="1090">
          <cell r="M1090">
            <v>0</v>
          </cell>
          <cell r="N1090">
            <v>0</v>
          </cell>
          <cell r="O1090">
            <v>0</v>
          </cell>
          <cell r="P1090">
            <v>0</v>
          </cell>
          <cell r="Q1090">
            <v>0</v>
          </cell>
          <cell r="R1090">
            <v>0</v>
          </cell>
          <cell r="S1090">
            <v>0</v>
          </cell>
          <cell r="T1090">
            <v>0</v>
          </cell>
          <cell r="U1090">
            <v>0</v>
          </cell>
          <cell r="V1090">
            <v>0</v>
          </cell>
          <cell r="W1090">
            <v>0</v>
          </cell>
          <cell r="X1090">
            <v>0</v>
          </cell>
          <cell r="Y1090">
            <v>0</v>
          </cell>
        </row>
        <row r="1113">
          <cell r="M1113">
            <v>0</v>
          </cell>
          <cell r="N1113">
            <v>0</v>
          </cell>
          <cell r="O1113">
            <v>0</v>
          </cell>
          <cell r="P1113">
            <v>0</v>
          </cell>
          <cell r="Q1113">
            <v>0</v>
          </cell>
          <cell r="R1113">
            <v>0</v>
          </cell>
          <cell r="S1113">
            <v>0</v>
          </cell>
          <cell r="T1113">
            <v>0</v>
          </cell>
          <cell r="U1113">
            <v>0</v>
          </cell>
          <cell r="V1113">
            <v>0</v>
          </cell>
          <cell r="W1113">
            <v>0</v>
          </cell>
          <cell r="X1113">
            <v>0</v>
          </cell>
          <cell r="Y1113">
            <v>0</v>
          </cell>
        </row>
        <row r="1136">
          <cell r="M1136">
            <v>0</v>
          </cell>
          <cell r="N1136">
            <v>0</v>
          </cell>
          <cell r="O1136">
            <v>0</v>
          </cell>
          <cell r="P1136">
            <v>0</v>
          </cell>
          <cell r="Q1136">
            <v>0</v>
          </cell>
          <cell r="R1136">
            <v>0</v>
          </cell>
          <cell r="S1136">
            <v>0</v>
          </cell>
          <cell r="T1136">
            <v>0</v>
          </cell>
          <cell r="U1136">
            <v>0</v>
          </cell>
          <cell r="V1136">
            <v>0</v>
          </cell>
          <cell r="W1136">
            <v>0</v>
          </cell>
          <cell r="X1136">
            <v>0</v>
          </cell>
          <cell r="Y1136">
            <v>0</v>
          </cell>
        </row>
        <row r="1159">
          <cell r="M1159">
            <v>0</v>
          </cell>
          <cell r="N1159">
            <v>0</v>
          </cell>
          <cell r="O1159">
            <v>0</v>
          </cell>
          <cell r="P1159">
            <v>0</v>
          </cell>
          <cell r="Q1159">
            <v>0</v>
          </cell>
          <cell r="R1159">
            <v>0</v>
          </cell>
          <cell r="S1159">
            <v>0</v>
          </cell>
          <cell r="T1159">
            <v>0</v>
          </cell>
          <cell r="U1159">
            <v>0</v>
          </cell>
          <cell r="V1159">
            <v>0</v>
          </cell>
          <cell r="W1159">
            <v>0</v>
          </cell>
          <cell r="X1159">
            <v>0</v>
          </cell>
          <cell r="Y1159">
            <v>0</v>
          </cell>
        </row>
        <row r="1182">
          <cell r="M1182">
            <v>0</v>
          </cell>
          <cell r="N1182">
            <v>0</v>
          </cell>
          <cell r="O1182">
            <v>0</v>
          </cell>
          <cell r="P1182">
            <v>0</v>
          </cell>
          <cell r="Q1182">
            <v>0</v>
          </cell>
          <cell r="R1182">
            <v>0</v>
          </cell>
          <cell r="S1182">
            <v>0</v>
          </cell>
          <cell r="T1182">
            <v>0</v>
          </cell>
          <cell r="U1182">
            <v>0</v>
          </cell>
          <cell r="V1182">
            <v>0</v>
          </cell>
          <cell r="W1182">
            <v>0</v>
          </cell>
          <cell r="X1182">
            <v>0</v>
          </cell>
          <cell r="Y1182">
            <v>0</v>
          </cell>
        </row>
        <row r="1205">
          <cell r="M1205">
            <v>0</v>
          </cell>
          <cell r="N1205">
            <v>0</v>
          </cell>
          <cell r="O1205">
            <v>0</v>
          </cell>
          <cell r="P1205">
            <v>0</v>
          </cell>
          <cell r="Q1205">
            <v>0</v>
          </cell>
          <cell r="R1205">
            <v>0</v>
          </cell>
          <cell r="S1205">
            <v>0</v>
          </cell>
          <cell r="T1205">
            <v>0</v>
          </cell>
          <cell r="U1205">
            <v>0</v>
          </cell>
          <cell r="V1205">
            <v>0</v>
          </cell>
          <cell r="W1205">
            <v>0</v>
          </cell>
          <cell r="X1205">
            <v>0</v>
          </cell>
          <cell r="Y1205">
            <v>0</v>
          </cell>
        </row>
        <row r="1228">
          <cell r="M1228">
            <v>0</v>
          </cell>
          <cell r="N1228">
            <v>0</v>
          </cell>
          <cell r="O1228">
            <v>0</v>
          </cell>
          <cell r="P1228">
            <v>0</v>
          </cell>
          <cell r="Q1228">
            <v>0</v>
          </cell>
          <cell r="R1228">
            <v>0</v>
          </cell>
          <cell r="S1228">
            <v>0</v>
          </cell>
          <cell r="T1228">
            <v>0</v>
          </cell>
          <cell r="U1228">
            <v>0</v>
          </cell>
          <cell r="V1228">
            <v>0</v>
          </cell>
          <cell r="W1228">
            <v>0</v>
          </cell>
          <cell r="X1228">
            <v>0</v>
          </cell>
          <cell r="Y1228">
            <v>0</v>
          </cell>
        </row>
        <row r="1251">
          <cell r="M1251">
            <v>0</v>
          </cell>
          <cell r="N1251">
            <v>0</v>
          </cell>
          <cell r="O1251">
            <v>0</v>
          </cell>
          <cell r="P1251">
            <v>0</v>
          </cell>
          <cell r="Q1251">
            <v>0</v>
          </cell>
          <cell r="R1251">
            <v>0</v>
          </cell>
          <cell r="S1251">
            <v>0</v>
          </cell>
          <cell r="T1251">
            <v>0</v>
          </cell>
          <cell r="U1251">
            <v>0</v>
          </cell>
          <cell r="V1251">
            <v>0</v>
          </cell>
          <cell r="W1251">
            <v>0</v>
          </cell>
          <cell r="X1251">
            <v>0</v>
          </cell>
          <cell r="Y1251">
            <v>0</v>
          </cell>
        </row>
        <row r="1274">
          <cell r="M1274">
            <v>0</v>
          </cell>
          <cell r="N1274">
            <v>0</v>
          </cell>
          <cell r="O1274">
            <v>0</v>
          </cell>
          <cell r="P1274">
            <v>0</v>
          </cell>
          <cell r="Q1274">
            <v>0</v>
          </cell>
          <cell r="R1274">
            <v>0</v>
          </cell>
          <cell r="S1274">
            <v>0</v>
          </cell>
          <cell r="T1274">
            <v>0</v>
          </cell>
          <cell r="U1274">
            <v>0</v>
          </cell>
          <cell r="V1274">
            <v>0</v>
          </cell>
          <cell r="W1274">
            <v>0</v>
          </cell>
          <cell r="X1274">
            <v>0</v>
          </cell>
          <cell r="Y1274">
            <v>0</v>
          </cell>
        </row>
        <row r="1297">
          <cell r="M1297">
            <v>0</v>
          </cell>
          <cell r="N1297">
            <v>0</v>
          </cell>
          <cell r="O1297">
            <v>0</v>
          </cell>
          <cell r="P1297">
            <v>0</v>
          </cell>
          <cell r="Q1297">
            <v>0</v>
          </cell>
          <cell r="R1297">
            <v>0</v>
          </cell>
          <cell r="S1297">
            <v>0</v>
          </cell>
          <cell r="T1297">
            <v>0</v>
          </cell>
          <cell r="U1297">
            <v>0</v>
          </cell>
          <cell r="V1297">
            <v>0</v>
          </cell>
          <cell r="W1297">
            <v>0</v>
          </cell>
          <cell r="X1297">
            <v>0</v>
          </cell>
          <cell r="Y1297">
            <v>0</v>
          </cell>
        </row>
        <row r="1320">
          <cell r="M1320">
            <v>0</v>
          </cell>
          <cell r="N1320">
            <v>0</v>
          </cell>
          <cell r="O1320">
            <v>0</v>
          </cell>
          <cell r="P1320">
            <v>0</v>
          </cell>
          <cell r="Q1320">
            <v>0</v>
          </cell>
          <cell r="R1320">
            <v>0</v>
          </cell>
          <cell r="S1320">
            <v>0</v>
          </cell>
          <cell r="T1320">
            <v>0</v>
          </cell>
          <cell r="U1320">
            <v>0</v>
          </cell>
          <cell r="V1320">
            <v>0</v>
          </cell>
          <cell r="W1320">
            <v>0</v>
          </cell>
          <cell r="X1320">
            <v>0</v>
          </cell>
          <cell r="Y1320">
            <v>0</v>
          </cell>
        </row>
        <row r="1343">
          <cell r="M1343">
            <v>0</v>
          </cell>
          <cell r="N1343">
            <v>0</v>
          </cell>
          <cell r="O1343">
            <v>0</v>
          </cell>
          <cell r="P1343">
            <v>0</v>
          </cell>
          <cell r="Q1343">
            <v>0</v>
          </cell>
          <cell r="R1343">
            <v>0</v>
          </cell>
          <cell r="S1343">
            <v>0</v>
          </cell>
          <cell r="T1343">
            <v>0</v>
          </cell>
          <cell r="U1343">
            <v>0</v>
          </cell>
          <cell r="V1343">
            <v>0</v>
          </cell>
          <cell r="W1343">
            <v>0</v>
          </cell>
          <cell r="X1343">
            <v>0</v>
          </cell>
          <cell r="Y1343">
            <v>0</v>
          </cell>
        </row>
        <row r="1366">
          <cell r="M1366">
            <v>0</v>
          </cell>
          <cell r="N1366">
            <v>0</v>
          </cell>
          <cell r="O1366">
            <v>0</v>
          </cell>
          <cell r="P1366">
            <v>0</v>
          </cell>
          <cell r="Q1366">
            <v>0</v>
          </cell>
          <cell r="R1366">
            <v>0</v>
          </cell>
          <cell r="S1366">
            <v>0</v>
          </cell>
          <cell r="T1366">
            <v>0</v>
          </cell>
          <cell r="U1366">
            <v>0</v>
          </cell>
          <cell r="V1366">
            <v>0</v>
          </cell>
          <cell r="W1366">
            <v>0</v>
          </cell>
          <cell r="X1366">
            <v>0</v>
          </cell>
          <cell r="Y1366">
            <v>0</v>
          </cell>
        </row>
        <row r="1389">
          <cell r="M1389">
            <v>0</v>
          </cell>
          <cell r="N1389">
            <v>0</v>
          </cell>
          <cell r="O1389">
            <v>0</v>
          </cell>
          <cell r="P1389">
            <v>0</v>
          </cell>
          <cell r="Q1389">
            <v>0</v>
          </cell>
          <cell r="R1389">
            <v>0</v>
          </cell>
          <cell r="S1389">
            <v>0</v>
          </cell>
          <cell r="T1389">
            <v>0</v>
          </cell>
          <cell r="U1389">
            <v>0</v>
          </cell>
          <cell r="V1389">
            <v>0</v>
          </cell>
          <cell r="W1389">
            <v>0</v>
          </cell>
          <cell r="X1389">
            <v>0</v>
          </cell>
          <cell r="Y1389">
            <v>0</v>
          </cell>
        </row>
        <row r="1412">
          <cell r="M1412">
            <v>0</v>
          </cell>
          <cell r="N1412">
            <v>0</v>
          </cell>
          <cell r="O1412">
            <v>0</v>
          </cell>
          <cell r="P1412">
            <v>0</v>
          </cell>
          <cell r="Q1412">
            <v>0</v>
          </cell>
          <cell r="R1412">
            <v>0</v>
          </cell>
          <cell r="S1412">
            <v>0</v>
          </cell>
          <cell r="T1412">
            <v>0</v>
          </cell>
          <cell r="U1412">
            <v>0</v>
          </cell>
          <cell r="V1412">
            <v>0</v>
          </cell>
          <cell r="W1412">
            <v>0</v>
          </cell>
          <cell r="X1412">
            <v>0</v>
          </cell>
          <cell r="Y1412">
            <v>0</v>
          </cell>
        </row>
        <row r="1435">
          <cell r="M1435">
            <v>0</v>
          </cell>
          <cell r="N1435">
            <v>0</v>
          </cell>
          <cell r="O1435">
            <v>0</v>
          </cell>
          <cell r="P1435">
            <v>0</v>
          </cell>
          <cell r="Q1435">
            <v>0</v>
          </cell>
          <cell r="R1435">
            <v>0</v>
          </cell>
          <cell r="S1435">
            <v>0</v>
          </cell>
          <cell r="T1435">
            <v>0</v>
          </cell>
          <cell r="U1435">
            <v>0</v>
          </cell>
          <cell r="V1435">
            <v>0</v>
          </cell>
          <cell r="W1435">
            <v>0</v>
          </cell>
          <cell r="X1435">
            <v>0</v>
          </cell>
          <cell r="Y1435">
            <v>0</v>
          </cell>
        </row>
        <row r="1458">
          <cell r="M1458">
            <v>0</v>
          </cell>
          <cell r="N1458">
            <v>0</v>
          </cell>
          <cell r="O1458">
            <v>0</v>
          </cell>
          <cell r="P1458">
            <v>0</v>
          </cell>
          <cell r="Q1458">
            <v>0</v>
          </cell>
          <cell r="R1458">
            <v>0</v>
          </cell>
          <cell r="S1458">
            <v>0</v>
          </cell>
          <cell r="T1458">
            <v>0</v>
          </cell>
          <cell r="U1458">
            <v>0</v>
          </cell>
          <cell r="V1458">
            <v>0</v>
          </cell>
          <cell r="W1458">
            <v>0</v>
          </cell>
          <cell r="X1458">
            <v>0</v>
          </cell>
          <cell r="Y1458">
            <v>0</v>
          </cell>
        </row>
        <row r="1481">
          <cell r="M1481">
            <v>0</v>
          </cell>
          <cell r="N1481">
            <v>0</v>
          </cell>
          <cell r="O1481">
            <v>0</v>
          </cell>
          <cell r="P1481">
            <v>0</v>
          </cell>
          <cell r="Q1481">
            <v>0</v>
          </cell>
          <cell r="R1481">
            <v>0</v>
          </cell>
          <cell r="S1481">
            <v>0</v>
          </cell>
          <cell r="T1481">
            <v>0</v>
          </cell>
          <cell r="U1481">
            <v>0</v>
          </cell>
          <cell r="V1481">
            <v>0</v>
          </cell>
          <cell r="W1481">
            <v>0</v>
          </cell>
          <cell r="X1481">
            <v>0</v>
          </cell>
          <cell r="Y1481">
            <v>0</v>
          </cell>
        </row>
        <row r="1504">
          <cell r="M1504">
            <v>0</v>
          </cell>
          <cell r="N1504">
            <v>0</v>
          </cell>
          <cell r="O1504">
            <v>0</v>
          </cell>
          <cell r="P1504">
            <v>0</v>
          </cell>
          <cell r="Q1504">
            <v>0</v>
          </cell>
          <cell r="R1504">
            <v>0</v>
          </cell>
          <cell r="S1504">
            <v>0</v>
          </cell>
          <cell r="T1504">
            <v>0</v>
          </cell>
          <cell r="U1504">
            <v>0</v>
          </cell>
          <cell r="V1504">
            <v>0</v>
          </cell>
          <cell r="W1504">
            <v>0</v>
          </cell>
          <cell r="X1504">
            <v>0</v>
          </cell>
          <cell r="Y1504">
            <v>0</v>
          </cell>
        </row>
        <row r="1527">
          <cell r="M1527">
            <v>0</v>
          </cell>
          <cell r="N1527">
            <v>0</v>
          </cell>
          <cell r="O1527">
            <v>0</v>
          </cell>
          <cell r="P1527">
            <v>0</v>
          </cell>
          <cell r="Q1527">
            <v>0</v>
          </cell>
          <cell r="R1527">
            <v>0</v>
          </cell>
          <cell r="S1527">
            <v>0</v>
          </cell>
          <cell r="T1527">
            <v>0</v>
          </cell>
          <cell r="U1527">
            <v>0</v>
          </cell>
          <cell r="V1527">
            <v>0</v>
          </cell>
          <cell r="W1527">
            <v>0</v>
          </cell>
          <cell r="X1527">
            <v>0</v>
          </cell>
          <cell r="Y1527">
            <v>0</v>
          </cell>
        </row>
        <row r="1550">
          <cell r="M1550">
            <v>0</v>
          </cell>
          <cell r="N1550">
            <v>0</v>
          </cell>
          <cell r="O1550">
            <v>0</v>
          </cell>
          <cell r="P1550">
            <v>0</v>
          </cell>
          <cell r="Q1550">
            <v>0</v>
          </cell>
          <cell r="R1550">
            <v>0</v>
          </cell>
          <cell r="S1550">
            <v>0</v>
          </cell>
          <cell r="T1550">
            <v>0</v>
          </cell>
          <cell r="U1550">
            <v>0</v>
          </cell>
          <cell r="V1550">
            <v>0</v>
          </cell>
          <cell r="W1550">
            <v>0</v>
          </cell>
          <cell r="X1550">
            <v>0</v>
          </cell>
          <cell r="Y1550">
            <v>0</v>
          </cell>
        </row>
        <row r="1573">
          <cell r="M1573">
            <v>0</v>
          </cell>
          <cell r="N1573">
            <v>0</v>
          </cell>
          <cell r="O1573">
            <v>0</v>
          </cell>
          <cell r="P1573">
            <v>0</v>
          </cell>
          <cell r="Q1573">
            <v>0</v>
          </cell>
          <cell r="R1573">
            <v>0</v>
          </cell>
          <cell r="S1573">
            <v>0</v>
          </cell>
          <cell r="T1573">
            <v>0</v>
          </cell>
          <cell r="U1573">
            <v>0</v>
          </cell>
          <cell r="V1573">
            <v>0</v>
          </cell>
          <cell r="W1573">
            <v>0</v>
          </cell>
          <cell r="X1573">
            <v>0</v>
          </cell>
          <cell r="Y1573">
            <v>0</v>
          </cell>
        </row>
        <row r="1596">
          <cell r="M1596">
            <v>0</v>
          </cell>
          <cell r="N1596">
            <v>0</v>
          </cell>
          <cell r="O1596">
            <v>0</v>
          </cell>
          <cell r="P1596">
            <v>0</v>
          </cell>
          <cell r="Q1596">
            <v>0</v>
          </cell>
          <cell r="R1596">
            <v>0</v>
          </cell>
          <cell r="S1596">
            <v>0</v>
          </cell>
          <cell r="T1596">
            <v>0</v>
          </cell>
          <cell r="U1596">
            <v>0</v>
          </cell>
          <cell r="V1596">
            <v>0</v>
          </cell>
          <cell r="W1596">
            <v>0</v>
          </cell>
          <cell r="X1596">
            <v>0</v>
          </cell>
          <cell r="Y1596">
            <v>0</v>
          </cell>
        </row>
        <row r="1619">
          <cell r="M1619">
            <v>0</v>
          </cell>
          <cell r="N1619">
            <v>0</v>
          </cell>
          <cell r="O1619">
            <v>0</v>
          </cell>
          <cell r="P1619">
            <v>0</v>
          </cell>
          <cell r="Q1619">
            <v>0</v>
          </cell>
          <cell r="R1619">
            <v>0</v>
          </cell>
          <cell r="S1619">
            <v>0</v>
          </cell>
          <cell r="T1619">
            <v>0</v>
          </cell>
          <cell r="U1619">
            <v>0</v>
          </cell>
          <cell r="V1619">
            <v>0</v>
          </cell>
          <cell r="W1619">
            <v>0</v>
          </cell>
          <cell r="X1619">
            <v>0</v>
          </cell>
          <cell r="Y1619">
            <v>0</v>
          </cell>
        </row>
        <row r="1642">
          <cell r="M1642">
            <v>0</v>
          </cell>
          <cell r="N1642">
            <v>0</v>
          </cell>
          <cell r="O1642">
            <v>0</v>
          </cell>
          <cell r="P1642">
            <v>0</v>
          </cell>
          <cell r="Q1642">
            <v>0</v>
          </cell>
          <cell r="R1642">
            <v>0</v>
          </cell>
          <cell r="S1642">
            <v>0</v>
          </cell>
          <cell r="T1642">
            <v>0</v>
          </cell>
          <cell r="U1642">
            <v>0</v>
          </cell>
          <cell r="V1642">
            <v>0</v>
          </cell>
          <cell r="W1642">
            <v>0</v>
          </cell>
          <cell r="X1642">
            <v>0</v>
          </cell>
          <cell r="Y1642">
            <v>0</v>
          </cell>
        </row>
        <row r="1665">
          <cell r="M1665">
            <v>0</v>
          </cell>
          <cell r="N1665">
            <v>0</v>
          </cell>
          <cell r="O1665">
            <v>0</v>
          </cell>
          <cell r="P1665">
            <v>0</v>
          </cell>
          <cell r="Q1665">
            <v>0</v>
          </cell>
          <cell r="R1665">
            <v>0</v>
          </cell>
          <cell r="S1665">
            <v>0</v>
          </cell>
          <cell r="T1665">
            <v>0</v>
          </cell>
          <cell r="U1665">
            <v>0</v>
          </cell>
          <cell r="V1665">
            <v>0</v>
          </cell>
          <cell r="W1665">
            <v>0</v>
          </cell>
          <cell r="X1665">
            <v>0</v>
          </cell>
          <cell r="Y1665">
            <v>0</v>
          </cell>
        </row>
        <row r="1688">
          <cell r="M1688">
            <v>0</v>
          </cell>
          <cell r="N1688">
            <v>0</v>
          </cell>
          <cell r="O1688">
            <v>0</v>
          </cell>
          <cell r="P1688">
            <v>0</v>
          </cell>
          <cell r="Q1688">
            <v>0</v>
          </cell>
          <cell r="R1688">
            <v>0</v>
          </cell>
          <cell r="S1688">
            <v>0</v>
          </cell>
          <cell r="T1688">
            <v>0</v>
          </cell>
          <cell r="U1688">
            <v>0</v>
          </cell>
          <cell r="V1688">
            <v>0</v>
          </cell>
          <cell r="W1688">
            <v>0</v>
          </cell>
          <cell r="X1688">
            <v>0</v>
          </cell>
          <cell r="Y1688">
            <v>0</v>
          </cell>
        </row>
        <row r="1711">
          <cell r="M1711">
            <v>0</v>
          </cell>
          <cell r="N1711">
            <v>0</v>
          </cell>
          <cell r="O1711">
            <v>0</v>
          </cell>
          <cell r="P1711">
            <v>0</v>
          </cell>
          <cell r="Q1711">
            <v>0</v>
          </cell>
          <cell r="R1711">
            <v>0</v>
          </cell>
          <cell r="S1711">
            <v>0</v>
          </cell>
          <cell r="T1711">
            <v>0</v>
          </cell>
          <cell r="U1711">
            <v>0</v>
          </cell>
          <cell r="V1711">
            <v>0</v>
          </cell>
          <cell r="W1711">
            <v>0</v>
          </cell>
          <cell r="X1711">
            <v>0</v>
          </cell>
          <cell r="Y1711">
            <v>0</v>
          </cell>
        </row>
        <row r="1734">
          <cell r="M1734">
            <v>0</v>
          </cell>
          <cell r="N1734">
            <v>0</v>
          </cell>
          <cell r="O1734">
            <v>0</v>
          </cell>
          <cell r="P1734">
            <v>0</v>
          </cell>
          <cell r="Q1734">
            <v>0</v>
          </cell>
          <cell r="R1734">
            <v>0</v>
          </cell>
          <cell r="S1734">
            <v>0</v>
          </cell>
          <cell r="T1734">
            <v>0</v>
          </cell>
          <cell r="U1734">
            <v>0</v>
          </cell>
          <cell r="V1734">
            <v>0</v>
          </cell>
          <cell r="W1734">
            <v>0</v>
          </cell>
          <cell r="X1734">
            <v>0</v>
          </cell>
          <cell r="Y1734">
            <v>0</v>
          </cell>
        </row>
        <row r="1757">
          <cell r="M1757">
            <v>0</v>
          </cell>
          <cell r="N1757">
            <v>0</v>
          </cell>
          <cell r="O1757">
            <v>0</v>
          </cell>
          <cell r="P1757">
            <v>0</v>
          </cell>
          <cell r="Q1757">
            <v>0</v>
          </cell>
          <cell r="R1757">
            <v>0</v>
          </cell>
          <cell r="S1757">
            <v>0</v>
          </cell>
          <cell r="T1757">
            <v>0</v>
          </cell>
          <cell r="U1757">
            <v>0</v>
          </cell>
          <cell r="V1757">
            <v>0</v>
          </cell>
          <cell r="W1757">
            <v>0</v>
          </cell>
          <cell r="X1757">
            <v>0</v>
          </cell>
          <cell r="Y1757">
            <v>0</v>
          </cell>
        </row>
        <row r="1780">
          <cell r="M1780">
            <v>0</v>
          </cell>
          <cell r="N1780">
            <v>0</v>
          </cell>
          <cell r="O1780">
            <v>0</v>
          </cell>
          <cell r="P1780">
            <v>0</v>
          </cell>
          <cell r="Q1780">
            <v>0</v>
          </cell>
          <cell r="R1780">
            <v>0</v>
          </cell>
          <cell r="S1780">
            <v>0</v>
          </cell>
          <cell r="T1780">
            <v>0</v>
          </cell>
          <cell r="U1780">
            <v>0</v>
          </cell>
          <cell r="V1780">
            <v>0</v>
          </cell>
          <cell r="W1780">
            <v>0</v>
          </cell>
          <cell r="X1780">
            <v>0</v>
          </cell>
          <cell r="Y1780">
            <v>0</v>
          </cell>
        </row>
        <row r="1803">
          <cell r="M1803">
            <v>0</v>
          </cell>
          <cell r="N1803">
            <v>0</v>
          </cell>
          <cell r="O1803">
            <v>0</v>
          </cell>
          <cell r="P1803">
            <v>0</v>
          </cell>
          <cell r="Q1803">
            <v>0</v>
          </cell>
          <cell r="R1803">
            <v>0</v>
          </cell>
          <cell r="S1803">
            <v>0</v>
          </cell>
          <cell r="T1803">
            <v>0</v>
          </cell>
          <cell r="U1803">
            <v>0</v>
          </cell>
          <cell r="V1803">
            <v>0</v>
          </cell>
          <cell r="W1803">
            <v>0</v>
          </cell>
          <cell r="X1803">
            <v>0</v>
          </cell>
          <cell r="Y1803">
            <v>0</v>
          </cell>
        </row>
        <row r="1826">
          <cell r="M1826">
            <v>0</v>
          </cell>
          <cell r="N1826">
            <v>0</v>
          </cell>
          <cell r="O1826">
            <v>0</v>
          </cell>
          <cell r="P1826">
            <v>0</v>
          </cell>
          <cell r="Q1826">
            <v>0</v>
          </cell>
          <cell r="R1826">
            <v>0</v>
          </cell>
          <cell r="S1826">
            <v>0</v>
          </cell>
          <cell r="T1826">
            <v>0</v>
          </cell>
          <cell r="U1826">
            <v>0</v>
          </cell>
          <cell r="V1826">
            <v>0</v>
          </cell>
          <cell r="W1826">
            <v>0</v>
          </cell>
          <cell r="X1826">
            <v>0</v>
          </cell>
          <cell r="Y1826">
            <v>0</v>
          </cell>
        </row>
        <row r="1849">
          <cell r="M1849">
            <v>0</v>
          </cell>
          <cell r="N1849">
            <v>0</v>
          </cell>
          <cell r="O1849">
            <v>0</v>
          </cell>
          <cell r="P1849">
            <v>0</v>
          </cell>
          <cell r="Q1849">
            <v>0</v>
          </cell>
          <cell r="R1849">
            <v>0</v>
          </cell>
          <cell r="S1849">
            <v>0</v>
          </cell>
          <cell r="T1849">
            <v>0</v>
          </cell>
          <cell r="U1849">
            <v>0</v>
          </cell>
          <cell r="V1849">
            <v>0</v>
          </cell>
          <cell r="W1849">
            <v>0</v>
          </cell>
          <cell r="X1849">
            <v>0</v>
          </cell>
          <cell r="Y1849">
            <v>0</v>
          </cell>
        </row>
        <row r="1872">
          <cell r="M1872">
            <v>0</v>
          </cell>
          <cell r="N1872">
            <v>0</v>
          </cell>
          <cell r="O1872">
            <v>0</v>
          </cell>
          <cell r="P1872">
            <v>0</v>
          </cell>
          <cell r="Q1872">
            <v>0</v>
          </cell>
          <cell r="R1872">
            <v>0</v>
          </cell>
          <cell r="S1872">
            <v>0</v>
          </cell>
          <cell r="T1872">
            <v>0</v>
          </cell>
          <cell r="U1872">
            <v>0</v>
          </cell>
          <cell r="V1872">
            <v>0</v>
          </cell>
          <cell r="W1872">
            <v>0</v>
          </cell>
          <cell r="X1872">
            <v>0</v>
          </cell>
          <cell r="Y1872">
            <v>0</v>
          </cell>
        </row>
        <row r="1895">
          <cell r="M1895">
            <v>0</v>
          </cell>
          <cell r="N1895">
            <v>0</v>
          </cell>
          <cell r="O1895">
            <v>0</v>
          </cell>
          <cell r="P1895">
            <v>0</v>
          </cell>
          <cell r="Q1895">
            <v>0</v>
          </cell>
          <cell r="R1895">
            <v>0</v>
          </cell>
          <cell r="S1895">
            <v>0</v>
          </cell>
          <cell r="T1895">
            <v>0</v>
          </cell>
          <cell r="U1895">
            <v>0</v>
          </cell>
          <cell r="V1895">
            <v>0</v>
          </cell>
          <cell r="W1895">
            <v>0</v>
          </cell>
          <cell r="X1895">
            <v>0</v>
          </cell>
          <cell r="Y1895">
            <v>0</v>
          </cell>
        </row>
        <row r="1918">
          <cell r="M1918">
            <v>0</v>
          </cell>
          <cell r="N1918">
            <v>0</v>
          </cell>
          <cell r="O1918">
            <v>0</v>
          </cell>
          <cell r="P1918">
            <v>0</v>
          </cell>
          <cell r="Q1918">
            <v>0</v>
          </cell>
          <cell r="R1918">
            <v>0</v>
          </cell>
          <cell r="S1918">
            <v>0</v>
          </cell>
          <cell r="T1918">
            <v>0</v>
          </cell>
          <cell r="U1918">
            <v>0</v>
          </cell>
          <cell r="V1918">
            <v>0</v>
          </cell>
          <cell r="W1918">
            <v>0</v>
          </cell>
          <cell r="X1918">
            <v>0</v>
          </cell>
          <cell r="Y1918">
            <v>0</v>
          </cell>
        </row>
        <row r="1941">
          <cell r="M1941">
            <v>0</v>
          </cell>
          <cell r="N1941">
            <v>0</v>
          </cell>
          <cell r="O1941">
            <v>0</v>
          </cell>
          <cell r="P1941">
            <v>0</v>
          </cell>
          <cell r="Q1941">
            <v>0</v>
          </cell>
          <cell r="R1941">
            <v>0</v>
          </cell>
          <cell r="S1941">
            <v>0</v>
          </cell>
          <cell r="T1941">
            <v>0</v>
          </cell>
          <cell r="U1941">
            <v>0</v>
          </cell>
          <cell r="V1941">
            <v>0</v>
          </cell>
          <cell r="W1941">
            <v>0</v>
          </cell>
          <cell r="X1941">
            <v>0</v>
          </cell>
          <cell r="Y1941">
            <v>0</v>
          </cell>
        </row>
        <row r="1964">
          <cell r="M1964">
            <v>0</v>
          </cell>
          <cell r="N1964">
            <v>0</v>
          </cell>
          <cell r="O1964">
            <v>0</v>
          </cell>
          <cell r="P1964">
            <v>0</v>
          </cell>
          <cell r="Q1964">
            <v>0</v>
          </cell>
          <cell r="R1964">
            <v>0</v>
          </cell>
          <cell r="S1964">
            <v>0</v>
          </cell>
          <cell r="T1964">
            <v>0</v>
          </cell>
          <cell r="U1964">
            <v>0</v>
          </cell>
          <cell r="V1964">
            <v>0</v>
          </cell>
          <cell r="W1964">
            <v>0</v>
          </cell>
          <cell r="X1964">
            <v>0</v>
          </cell>
          <cell r="Y1964">
            <v>0</v>
          </cell>
        </row>
        <row r="1987">
          <cell r="M1987">
            <v>0</v>
          </cell>
          <cell r="N1987">
            <v>0</v>
          </cell>
          <cell r="O1987">
            <v>0</v>
          </cell>
          <cell r="P1987">
            <v>0</v>
          </cell>
          <cell r="Q1987">
            <v>0</v>
          </cell>
          <cell r="R1987">
            <v>0</v>
          </cell>
          <cell r="S1987">
            <v>0</v>
          </cell>
          <cell r="T1987">
            <v>0</v>
          </cell>
          <cell r="U1987">
            <v>0</v>
          </cell>
          <cell r="V1987">
            <v>0</v>
          </cell>
          <cell r="W1987">
            <v>0</v>
          </cell>
          <cell r="X1987">
            <v>0</v>
          </cell>
          <cell r="Y1987">
            <v>0</v>
          </cell>
        </row>
        <row r="2010">
          <cell r="M2010">
            <v>0</v>
          </cell>
          <cell r="N2010">
            <v>0</v>
          </cell>
          <cell r="O2010">
            <v>0</v>
          </cell>
          <cell r="P2010">
            <v>0</v>
          </cell>
          <cell r="Q2010">
            <v>0</v>
          </cell>
          <cell r="R2010">
            <v>0</v>
          </cell>
          <cell r="S2010">
            <v>0</v>
          </cell>
          <cell r="T2010">
            <v>0</v>
          </cell>
          <cell r="U2010">
            <v>0</v>
          </cell>
          <cell r="V2010">
            <v>0</v>
          </cell>
          <cell r="W2010">
            <v>0</v>
          </cell>
          <cell r="X2010">
            <v>0</v>
          </cell>
          <cell r="Y2010">
            <v>0</v>
          </cell>
        </row>
        <row r="2033">
          <cell r="M2033">
            <v>0</v>
          </cell>
          <cell r="N2033">
            <v>0</v>
          </cell>
          <cell r="O2033">
            <v>0</v>
          </cell>
          <cell r="P2033">
            <v>0</v>
          </cell>
          <cell r="Q2033">
            <v>0</v>
          </cell>
          <cell r="R2033">
            <v>0</v>
          </cell>
          <cell r="S2033">
            <v>0</v>
          </cell>
          <cell r="T2033">
            <v>0</v>
          </cell>
          <cell r="U2033">
            <v>0</v>
          </cell>
          <cell r="V2033">
            <v>0</v>
          </cell>
          <cell r="W2033">
            <v>0</v>
          </cell>
          <cell r="X2033">
            <v>0</v>
          </cell>
          <cell r="Y2033">
            <v>0</v>
          </cell>
        </row>
        <row r="2056">
          <cell r="M2056">
            <v>0</v>
          </cell>
          <cell r="N2056">
            <v>0</v>
          </cell>
          <cell r="O2056">
            <v>0</v>
          </cell>
          <cell r="P2056">
            <v>0</v>
          </cell>
          <cell r="Q2056">
            <v>0</v>
          </cell>
          <cell r="R2056">
            <v>0</v>
          </cell>
          <cell r="S2056">
            <v>0</v>
          </cell>
          <cell r="T2056">
            <v>0</v>
          </cell>
          <cell r="U2056">
            <v>0</v>
          </cell>
          <cell r="V2056">
            <v>0</v>
          </cell>
          <cell r="W2056">
            <v>0</v>
          </cell>
          <cell r="X2056">
            <v>0</v>
          </cell>
          <cell r="Y2056">
            <v>0</v>
          </cell>
        </row>
        <row r="2079">
          <cell r="M2079">
            <v>0</v>
          </cell>
          <cell r="N2079">
            <v>0</v>
          </cell>
          <cell r="O2079">
            <v>0</v>
          </cell>
          <cell r="P2079">
            <v>0</v>
          </cell>
          <cell r="Q2079">
            <v>0</v>
          </cell>
          <cell r="R2079">
            <v>0</v>
          </cell>
          <cell r="S2079">
            <v>0</v>
          </cell>
          <cell r="T2079">
            <v>0</v>
          </cell>
          <cell r="U2079">
            <v>0</v>
          </cell>
          <cell r="V2079">
            <v>0</v>
          </cell>
          <cell r="W2079">
            <v>0</v>
          </cell>
          <cell r="X2079">
            <v>0</v>
          </cell>
          <cell r="Y2079">
            <v>0</v>
          </cell>
        </row>
        <row r="2102">
          <cell r="M2102">
            <v>0</v>
          </cell>
          <cell r="N2102">
            <v>0</v>
          </cell>
          <cell r="O2102">
            <v>0</v>
          </cell>
          <cell r="P2102">
            <v>0</v>
          </cell>
          <cell r="Q2102">
            <v>0</v>
          </cell>
          <cell r="R2102">
            <v>0</v>
          </cell>
          <cell r="S2102">
            <v>0</v>
          </cell>
          <cell r="T2102">
            <v>0</v>
          </cell>
          <cell r="U2102">
            <v>0</v>
          </cell>
          <cell r="V2102">
            <v>0</v>
          </cell>
          <cell r="W2102">
            <v>0</v>
          </cell>
          <cell r="X2102">
            <v>0</v>
          </cell>
          <cell r="Y2102">
            <v>0</v>
          </cell>
        </row>
        <row r="2125">
          <cell r="M2125">
            <v>0</v>
          </cell>
          <cell r="N2125">
            <v>0</v>
          </cell>
          <cell r="O2125">
            <v>0</v>
          </cell>
          <cell r="P2125">
            <v>0</v>
          </cell>
          <cell r="Q2125">
            <v>0</v>
          </cell>
          <cell r="R2125">
            <v>0</v>
          </cell>
          <cell r="S2125">
            <v>0</v>
          </cell>
          <cell r="T2125">
            <v>0</v>
          </cell>
          <cell r="U2125">
            <v>0</v>
          </cell>
          <cell r="V2125">
            <v>0</v>
          </cell>
          <cell r="W2125">
            <v>0</v>
          </cell>
          <cell r="X2125">
            <v>0</v>
          </cell>
          <cell r="Y2125">
            <v>0</v>
          </cell>
        </row>
        <row r="2148">
          <cell r="M2148">
            <v>0</v>
          </cell>
          <cell r="N2148">
            <v>0</v>
          </cell>
          <cell r="O2148">
            <v>0</v>
          </cell>
          <cell r="P2148">
            <v>0</v>
          </cell>
          <cell r="Q2148">
            <v>0</v>
          </cell>
          <cell r="R2148">
            <v>0</v>
          </cell>
          <cell r="S2148">
            <v>0</v>
          </cell>
          <cell r="T2148">
            <v>0</v>
          </cell>
          <cell r="U2148">
            <v>0</v>
          </cell>
          <cell r="V2148">
            <v>0</v>
          </cell>
          <cell r="W2148">
            <v>0</v>
          </cell>
          <cell r="X2148">
            <v>0</v>
          </cell>
          <cell r="Y2148">
            <v>0</v>
          </cell>
        </row>
        <row r="2171">
          <cell r="M2171">
            <v>0</v>
          </cell>
          <cell r="N2171">
            <v>0</v>
          </cell>
          <cell r="O2171">
            <v>0</v>
          </cell>
          <cell r="P2171">
            <v>0</v>
          </cell>
          <cell r="Q2171">
            <v>0</v>
          </cell>
          <cell r="R2171">
            <v>0</v>
          </cell>
          <cell r="S2171">
            <v>0</v>
          </cell>
          <cell r="T2171">
            <v>0</v>
          </cell>
          <cell r="U2171">
            <v>0</v>
          </cell>
          <cell r="V2171">
            <v>0</v>
          </cell>
          <cell r="W2171">
            <v>0</v>
          </cell>
          <cell r="X2171">
            <v>0</v>
          </cell>
          <cell r="Y2171">
            <v>0</v>
          </cell>
        </row>
        <row r="2194">
          <cell r="M2194">
            <v>0</v>
          </cell>
          <cell r="N2194">
            <v>0</v>
          </cell>
          <cell r="O2194">
            <v>0</v>
          </cell>
          <cell r="P2194">
            <v>0</v>
          </cell>
          <cell r="Q2194">
            <v>0</v>
          </cell>
          <cell r="R2194">
            <v>0</v>
          </cell>
          <cell r="S2194">
            <v>0</v>
          </cell>
          <cell r="T2194">
            <v>0</v>
          </cell>
          <cell r="U2194">
            <v>0</v>
          </cell>
          <cell r="V2194">
            <v>0</v>
          </cell>
          <cell r="W2194">
            <v>0</v>
          </cell>
          <cell r="X2194">
            <v>0</v>
          </cell>
          <cell r="Y2194">
            <v>0</v>
          </cell>
        </row>
        <row r="2217">
          <cell r="M2217">
            <v>0</v>
          </cell>
          <cell r="N2217">
            <v>0</v>
          </cell>
          <cell r="O2217">
            <v>0</v>
          </cell>
          <cell r="P2217">
            <v>0</v>
          </cell>
          <cell r="Q2217">
            <v>0</v>
          </cell>
          <cell r="R2217">
            <v>0</v>
          </cell>
          <cell r="S2217">
            <v>0</v>
          </cell>
          <cell r="T2217">
            <v>0</v>
          </cell>
          <cell r="U2217">
            <v>0</v>
          </cell>
          <cell r="V2217">
            <v>0</v>
          </cell>
          <cell r="W2217">
            <v>0</v>
          </cell>
          <cell r="X2217">
            <v>0</v>
          </cell>
          <cell r="Y2217">
            <v>0</v>
          </cell>
        </row>
        <row r="2240">
          <cell r="M2240">
            <v>0</v>
          </cell>
          <cell r="N2240">
            <v>0</v>
          </cell>
          <cell r="O2240">
            <v>0</v>
          </cell>
          <cell r="P2240">
            <v>0</v>
          </cell>
          <cell r="Q2240">
            <v>0</v>
          </cell>
          <cell r="R2240">
            <v>0</v>
          </cell>
          <cell r="S2240">
            <v>0</v>
          </cell>
          <cell r="T2240">
            <v>0</v>
          </cell>
          <cell r="U2240">
            <v>0</v>
          </cell>
          <cell r="V2240">
            <v>0</v>
          </cell>
          <cell r="W2240">
            <v>0</v>
          </cell>
          <cell r="X2240">
            <v>0</v>
          </cell>
          <cell r="Y2240">
            <v>0</v>
          </cell>
        </row>
        <row r="2263">
          <cell r="M2263">
            <v>0</v>
          </cell>
          <cell r="N2263">
            <v>0</v>
          </cell>
          <cell r="O2263">
            <v>0</v>
          </cell>
          <cell r="P2263">
            <v>0</v>
          </cell>
          <cell r="Q2263">
            <v>0</v>
          </cell>
          <cell r="R2263">
            <v>0</v>
          </cell>
          <cell r="S2263">
            <v>0</v>
          </cell>
          <cell r="T2263">
            <v>0</v>
          </cell>
          <cell r="U2263">
            <v>0</v>
          </cell>
          <cell r="V2263">
            <v>0</v>
          </cell>
          <cell r="W2263">
            <v>0</v>
          </cell>
          <cell r="X2263">
            <v>0</v>
          </cell>
          <cell r="Y2263">
            <v>0</v>
          </cell>
        </row>
        <row r="2286">
          <cell r="M2286">
            <v>0</v>
          </cell>
          <cell r="N2286">
            <v>0</v>
          </cell>
          <cell r="O2286">
            <v>0</v>
          </cell>
          <cell r="P2286">
            <v>0</v>
          </cell>
          <cell r="Q2286">
            <v>0</v>
          </cell>
          <cell r="R2286">
            <v>0</v>
          </cell>
          <cell r="S2286">
            <v>0</v>
          </cell>
          <cell r="T2286">
            <v>0</v>
          </cell>
          <cell r="U2286">
            <v>0</v>
          </cell>
          <cell r="V2286">
            <v>0</v>
          </cell>
          <cell r="W2286">
            <v>0</v>
          </cell>
          <cell r="X2286">
            <v>0</v>
          </cell>
          <cell r="Y2286">
            <v>0</v>
          </cell>
        </row>
        <row r="2309">
          <cell r="M2309">
            <v>0</v>
          </cell>
          <cell r="N2309">
            <v>0</v>
          </cell>
          <cell r="O2309">
            <v>0</v>
          </cell>
          <cell r="P2309">
            <v>0</v>
          </cell>
          <cell r="Q2309">
            <v>0</v>
          </cell>
          <cell r="R2309">
            <v>0</v>
          </cell>
          <cell r="S2309">
            <v>0</v>
          </cell>
          <cell r="T2309">
            <v>0</v>
          </cell>
          <cell r="U2309">
            <v>0</v>
          </cell>
          <cell r="V2309">
            <v>0</v>
          </cell>
          <cell r="W2309">
            <v>0</v>
          </cell>
          <cell r="X2309">
            <v>0</v>
          </cell>
          <cell r="Y2309">
            <v>0</v>
          </cell>
        </row>
        <row r="2332">
          <cell r="M2332">
            <v>0</v>
          </cell>
          <cell r="N2332">
            <v>0</v>
          </cell>
          <cell r="O2332">
            <v>0</v>
          </cell>
          <cell r="P2332">
            <v>0</v>
          </cell>
          <cell r="Q2332">
            <v>0</v>
          </cell>
          <cell r="R2332">
            <v>0</v>
          </cell>
          <cell r="S2332">
            <v>0</v>
          </cell>
          <cell r="T2332">
            <v>0</v>
          </cell>
          <cell r="U2332">
            <v>0</v>
          </cell>
          <cell r="V2332">
            <v>0</v>
          </cell>
          <cell r="W2332">
            <v>0</v>
          </cell>
          <cell r="X2332">
            <v>0</v>
          </cell>
          <cell r="Y2332">
            <v>0</v>
          </cell>
        </row>
        <row r="2355">
          <cell r="M2355">
            <v>0</v>
          </cell>
          <cell r="N2355">
            <v>0</v>
          </cell>
          <cell r="O2355">
            <v>0</v>
          </cell>
          <cell r="P2355">
            <v>0</v>
          </cell>
          <cell r="Q2355">
            <v>0</v>
          </cell>
          <cell r="R2355">
            <v>0</v>
          </cell>
          <cell r="S2355">
            <v>0</v>
          </cell>
          <cell r="T2355">
            <v>0</v>
          </cell>
          <cell r="U2355">
            <v>0</v>
          </cell>
          <cell r="V2355">
            <v>0</v>
          </cell>
          <cell r="W2355">
            <v>0</v>
          </cell>
          <cell r="X2355">
            <v>0</v>
          </cell>
          <cell r="Y2355">
            <v>0</v>
          </cell>
        </row>
        <row r="2378">
          <cell r="M2378">
            <v>0</v>
          </cell>
          <cell r="N2378">
            <v>0</v>
          </cell>
          <cell r="O2378">
            <v>0</v>
          </cell>
          <cell r="P2378">
            <v>0</v>
          </cell>
          <cell r="Q2378">
            <v>0</v>
          </cell>
          <cell r="R2378">
            <v>0</v>
          </cell>
          <cell r="S2378">
            <v>0</v>
          </cell>
          <cell r="T2378">
            <v>0</v>
          </cell>
          <cell r="U2378">
            <v>0</v>
          </cell>
          <cell r="V2378">
            <v>0</v>
          </cell>
          <cell r="W2378">
            <v>0</v>
          </cell>
          <cell r="X2378">
            <v>0</v>
          </cell>
          <cell r="Y2378">
            <v>0</v>
          </cell>
        </row>
        <row r="2401">
          <cell r="M2401">
            <v>0</v>
          </cell>
          <cell r="N2401">
            <v>0</v>
          </cell>
          <cell r="O2401">
            <v>0</v>
          </cell>
          <cell r="P2401">
            <v>0</v>
          </cell>
          <cell r="Q2401">
            <v>0</v>
          </cell>
          <cell r="R2401">
            <v>0</v>
          </cell>
          <cell r="S2401">
            <v>0</v>
          </cell>
          <cell r="T2401">
            <v>0</v>
          </cell>
          <cell r="U2401">
            <v>0</v>
          </cell>
          <cell r="V2401">
            <v>0</v>
          </cell>
          <cell r="W2401">
            <v>0</v>
          </cell>
          <cell r="X2401">
            <v>0</v>
          </cell>
          <cell r="Y2401">
            <v>0</v>
          </cell>
        </row>
        <row r="2424">
          <cell r="M2424">
            <v>0</v>
          </cell>
          <cell r="N2424">
            <v>0</v>
          </cell>
          <cell r="O2424">
            <v>0</v>
          </cell>
          <cell r="P2424">
            <v>0</v>
          </cell>
          <cell r="Q2424">
            <v>0</v>
          </cell>
          <cell r="R2424">
            <v>0</v>
          </cell>
          <cell r="S2424">
            <v>0</v>
          </cell>
          <cell r="T2424">
            <v>0</v>
          </cell>
          <cell r="U2424">
            <v>0</v>
          </cell>
          <cell r="V2424">
            <v>0</v>
          </cell>
          <cell r="W2424">
            <v>0</v>
          </cell>
          <cell r="X2424">
            <v>0</v>
          </cell>
          <cell r="Y2424">
            <v>0</v>
          </cell>
        </row>
        <row r="2447">
          <cell r="M2447">
            <v>0</v>
          </cell>
          <cell r="N2447">
            <v>0</v>
          </cell>
          <cell r="O2447">
            <v>0</v>
          </cell>
          <cell r="P2447">
            <v>0</v>
          </cell>
          <cell r="Q2447">
            <v>0</v>
          </cell>
          <cell r="R2447">
            <v>0</v>
          </cell>
          <cell r="S2447">
            <v>0</v>
          </cell>
          <cell r="T2447">
            <v>0</v>
          </cell>
          <cell r="U2447">
            <v>0</v>
          </cell>
          <cell r="V2447">
            <v>0</v>
          </cell>
          <cell r="W2447">
            <v>0</v>
          </cell>
          <cell r="X2447">
            <v>0</v>
          </cell>
          <cell r="Y2447">
            <v>0</v>
          </cell>
        </row>
        <row r="2470">
          <cell r="M2470">
            <v>0</v>
          </cell>
          <cell r="N2470">
            <v>0</v>
          </cell>
          <cell r="O2470">
            <v>0</v>
          </cell>
          <cell r="P2470">
            <v>0</v>
          </cell>
          <cell r="Q2470">
            <v>0</v>
          </cell>
          <cell r="R2470">
            <v>0</v>
          </cell>
          <cell r="S2470">
            <v>0</v>
          </cell>
          <cell r="T2470">
            <v>0</v>
          </cell>
          <cell r="U2470">
            <v>0</v>
          </cell>
          <cell r="V2470">
            <v>0</v>
          </cell>
          <cell r="W2470">
            <v>0</v>
          </cell>
          <cell r="X2470">
            <v>0</v>
          </cell>
          <cell r="Y2470">
            <v>0</v>
          </cell>
        </row>
        <row r="2493">
          <cell r="M2493">
            <v>0</v>
          </cell>
          <cell r="N2493">
            <v>0</v>
          </cell>
          <cell r="O2493">
            <v>0</v>
          </cell>
          <cell r="P2493">
            <v>0</v>
          </cell>
          <cell r="Q2493">
            <v>0</v>
          </cell>
          <cell r="R2493">
            <v>0</v>
          </cell>
          <cell r="S2493">
            <v>0</v>
          </cell>
          <cell r="T2493">
            <v>0</v>
          </cell>
          <cell r="U2493">
            <v>0</v>
          </cell>
          <cell r="V2493">
            <v>0</v>
          </cell>
          <cell r="W2493">
            <v>0</v>
          </cell>
          <cell r="X2493">
            <v>0</v>
          </cell>
          <cell r="Y2493">
            <v>0</v>
          </cell>
        </row>
        <row r="2516">
          <cell r="M2516">
            <v>0</v>
          </cell>
          <cell r="N2516">
            <v>0</v>
          </cell>
          <cell r="O2516">
            <v>0</v>
          </cell>
          <cell r="P2516">
            <v>0</v>
          </cell>
          <cell r="Q2516">
            <v>0</v>
          </cell>
          <cell r="R2516">
            <v>0</v>
          </cell>
          <cell r="S2516">
            <v>0</v>
          </cell>
          <cell r="T2516">
            <v>0</v>
          </cell>
          <cell r="U2516">
            <v>0</v>
          </cell>
          <cell r="V2516">
            <v>0</v>
          </cell>
          <cell r="W2516">
            <v>0</v>
          </cell>
          <cell r="X2516">
            <v>0</v>
          </cell>
          <cell r="Y2516">
            <v>0</v>
          </cell>
        </row>
        <row r="2539">
          <cell r="M2539">
            <v>0</v>
          </cell>
          <cell r="N2539">
            <v>0</v>
          </cell>
          <cell r="O2539">
            <v>0</v>
          </cell>
          <cell r="P2539">
            <v>0</v>
          </cell>
          <cell r="Q2539">
            <v>0</v>
          </cell>
          <cell r="R2539">
            <v>0</v>
          </cell>
          <cell r="S2539">
            <v>0</v>
          </cell>
          <cell r="T2539">
            <v>0</v>
          </cell>
          <cell r="U2539">
            <v>0</v>
          </cell>
          <cell r="V2539">
            <v>0</v>
          </cell>
          <cell r="W2539">
            <v>0</v>
          </cell>
          <cell r="X2539">
            <v>0</v>
          </cell>
          <cell r="Y2539">
            <v>0</v>
          </cell>
        </row>
        <row r="2562">
          <cell r="M2562">
            <v>0</v>
          </cell>
          <cell r="N2562">
            <v>0</v>
          </cell>
          <cell r="O2562">
            <v>0</v>
          </cell>
          <cell r="P2562">
            <v>0</v>
          </cell>
          <cell r="Q2562">
            <v>0</v>
          </cell>
          <cell r="R2562">
            <v>0</v>
          </cell>
          <cell r="S2562">
            <v>0</v>
          </cell>
          <cell r="T2562">
            <v>0</v>
          </cell>
          <cell r="U2562">
            <v>0</v>
          </cell>
          <cell r="V2562">
            <v>0</v>
          </cell>
          <cell r="W2562">
            <v>0</v>
          </cell>
          <cell r="X2562">
            <v>0</v>
          </cell>
          <cell r="Y2562">
            <v>0</v>
          </cell>
        </row>
        <row r="2585">
          <cell r="M2585">
            <v>0</v>
          </cell>
          <cell r="N2585">
            <v>0</v>
          </cell>
          <cell r="O2585">
            <v>0</v>
          </cell>
          <cell r="P2585">
            <v>0</v>
          </cell>
          <cell r="Q2585">
            <v>0</v>
          </cell>
          <cell r="R2585">
            <v>0</v>
          </cell>
          <cell r="S2585">
            <v>0</v>
          </cell>
          <cell r="T2585">
            <v>0</v>
          </cell>
          <cell r="U2585">
            <v>0</v>
          </cell>
          <cell r="V2585">
            <v>0</v>
          </cell>
          <cell r="W2585">
            <v>0</v>
          </cell>
          <cell r="X2585">
            <v>0</v>
          </cell>
          <cell r="Y2585">
            <v>0</v>
          </cell>
        </row>
        <row r="2608">
          <cell r="M2608">
            <v>0</v>
          </cell>
          <cell r="N2608">
            <v>0</v>
          </cell>
          <cell r="O2608">
            <v>0</v>
          </cell>
          <cell r="P2608">
            <v>0</v>
          </cell>
          <cell r="Q2608">
            <v>0</v>
          </cell>
          <cell r="R2608">
            <v>0</v>
          </cell>
          <cell r="S2608">
            <v>0</v>
          </cell>
          <cell r="T2608">
            <v>0</v>
          </cell>
          <cell r="U2608">
            <v>0</v>
          </cell>
          <cell r="V2608">
            <v>0</v>
          </cell>
          <cell r="W2608">
            <v>0</v>
          </cell>
          <cell r="X2608">
            <v>0</v>
          </cell>
          <cell r="Y2608">
            <v>0</v>
          </cell>
        </row>
        <row r="2631">
          <cell r="M2631">
            <v>0</v>
          </cell>
          <cell r="N2631">
            <v>0</v>
          </cell>
          <cell r="O2631">
            <v>0</v>
          </cell>
          <cell r="P2631">
            <v>0</v>
          </cell>
          <cell r="Q2631">
            <v>0</v>
          </cell>
          <cell r="R2631">
            <v>0</v>
          </cell>
          <cell r="S2631">
            <v>0</v>
          </cell>
          <cell r="T2631">
            <v>0</v>
          </cell>
          <cell r="U2631">
            <v>0</v>
          </cell>
          <cell r="V2631">
            <v>0</v>
          </cell>
          <cell r="W2631">
            <v>0</v>
          </cell>
          <cell r="X2631">
            <v>0</v>
          </cell>
          <cell r="Y2631">
            <v>0</v>
          </cell>
        </row>
        <row r="2654">
          <cell r="M2654">
            <v>0</v>
          </cell>
          <cell r="N2654">
            <v>0</v>
          </cell>
          <cell r="O2654">
            <v>0</v>
          </cell>
          <cell r="P2654">
            <v>0</v>
          </cell>
          <cell r="Q2654">
            <v>0</v>
          </cell>
          <cell r="R2654">
            <v>0</v>
          </cell>
          <cell r="S2654">
            <v>0</v>
          </cell>
          <cell r="T2654">
            <v>0</v>
          </cell>
          <cell r="U2654">
            <v>0</v>
          </cell>
          <cell r="V2654">
            <v>0</v>
          </cell>
          <cell r="W2654">
            <v>0</v>
          </cell>
          <cell r="X2654">
            <v>0</v>
          </cell>
          <cell r="Y2654">
            <v>0</v>
          </cell>
        </row>
        <row r="2677">
          <cell r="M2677">
            <v>0</v>
          </cell>
          <cell r="N2677">
            <v>0</v>
          </cell>
          <cell r="O2677">
            <v>0</v>
          </cell>
          <cell r="P2677">
            <v>0</v>
          </cell>
          <cell r="Q2677">
            <v>0</v>
          </cell>
          <cell r="R2677">
            <v>0</v>
          </cell>
          <cell r="S2677">
            <v>0</v>
          </cell>
          <cell r="T2677">
            <v>0</v>
          </cell>
          <cell r="U2677">
            <v>0</v>
          </cell>
          <cell r="V2677">
            <v>0</v>
          </cell>
          <cell r="W2677">
            <v>0</v>
          </cell>
          <cell r="X2677">
            <v>0</v>
          </cell>
          <cell r="Y2677">
            <v>0</v>
          </cell>
        </row>
        <row r="2700">
          <cell r="M2700">
            <v>0</v>
          </cell>
          <cell r="N2700">
            <v>0</v>
          </cell>
          <cell r="O2700">
            <v>0</v>
          </cell>
          <cell r="P2700">
            <v>0</v>
          </cell>
          <cell r="Q2700">
            <v>0</v>
          </cell>
          <cell r="R2700">
            <v>0</v>
          </cell>
          <cell r="S2700">
            <v>0</v>
          </cell>
          <cell r="T2700">
            <v>0</v>
          </cell>
          <cell r="U2700">
            <v>0</v>
          </cell>
          <cell r="V2700">
            <v>0</v>
          </cell>
          <cell r="W2700">
            <v>0</v>
          </cell>
          <cell r="X2700">
            <v>0</v>
          </cell>
          <cell r="Y2700">
            <v>0</v>
          </cell>
        </row>
        <row r="2723">
          <cell r="M2723">
            <v>0</v>
          </cell>
          <cell r="N2723">
            <v>0</v>
          </cell>
          <cell r="O2723">
            <v>0</v>
          </cell>
          <cell r="P2723">
            <v>0</v>
          </cell>
          <cell r="Q2723">
            <v>0</v>
          </cell>
          <cell r="R2723">
            <v>0</v>
          </cell>
          <cell r="S2723">
            <v>0</v>
          </cell>
          <cell r="T2723">
            <v>0</v>
          </cell>
          <cell r="U2723">
            <v>0</v>
          </cell>
          <cell r="V2723">
            <v>0</v>
          </cell>
          <cell r="W2723">
            <v>0</v>
          </cell>
          <cell r="X2723">
            <v>0</v>
          </cell>
          <cell r="Y2723">
            <v>0</v>
          </cell>
        </row>
        <row r="2746">
          <cell r="M2746">
            <v>0</v>
          </cell>
          <cell r="N2746">
            <v>0</v>
          </cell>
          <cell r="O2746">
            <v>0</v>
          </cell>
          <cell r="P2746">
            <v>0</v>
          </cell>
          <cell r="Q2746">
            <v>0</v>
          </cell>
          <cell r="R2746">
            <v>0</v>
          </cell>
          <cell r="S2746">
            <v>0</v>
          </cell>
          <cell r="T2746">
            <v>0</v>
          </cell>
          <cell r="U2746">
            <v>0</v>
          </cell>
          <cell r="V2746">
            <v>0</v>
          </cell>
          <cell r="W2746">
            <v>0</v>
          </cell>
          <cell r="X2746">
            <v>0</v>
          </cell>
          <cell r="Y2746">
            <v>0</v>
          </cell>
        </row>
        <row r="2769">
          <cell r="M2769">
            <v>0</v>
          </cell>
          <cell r="N2769">
            <v>0</v>
          </cell>
          <cell r="O2769">
            <v>0</v>
          </cell>
          <cell r="P2769">
            <v>0</v>
          </cell>
          <cell r="Q2769">
            <v>0</v>
          </cell>
          <cell r="R2769">
            <v>0</v>
          </cell>
          <cell r="S2769">
            <v>0</v>
          </cell>
          <cell r="T2769">
            <v>0</v>
          </cell>
          <cell r="U2769">
            <v>0</v>
          </cell>
          <cell r="V2769">
            <v>0</v>
          </cell>
          <cell r="W2769">
            <v>0</v>
          </cell>
          <cell r="X2769">
            <v>0</v>
          </cell>
          <cell r="Y2769">
            <v>0</v>
          </cell>
        </row>
        <row r="2792">
          <cell r="M2792">
            <v>0</v>
          </cell>
          <cell r="N2792">
            <v>0</v>
          </cell>
          <cell r="O2792">
            <v>0</v>
          </cell>
          <cell r="P2792">
            <v>0</v>
          </cell>
          <cell r="Q2792">
            <v>0</v>
          </cell>
          <cell r="R2792">
            <v>0</v>
          </cell>
          <cell r="S2792">
            <v>0</v>
          </cell>
          <cell r="T2792">
            <v>0</v>
          </cell>
          <cell r="U2792">
            <v>0</v>
          </cell>
          <cell r="V2792">
            <v>0</v>
          </cell>
          <cell r="W2792">
            <v>0</v>
          </cell>
          <cell r="X2792">
            <v>0</v>
          </cell>
          <cell r="Y2792">
            <v>0</v>
          </cell>
        </row>
        <row r="2815">
          <cell r="M2815">
            <v>0</v>
          </cell>
          <cell r="N2815">
            <v>0</v>
          </cell>
          <cell r="O2815">
            <v>0</v>
          </cell>
          <cell r="P2815">
            <v>0</v>
          </cell>
          <cell r="Q2815">
            <v>0</v>
          </cell>
          <cell r="R2815">
            <v>0</v>
          </cell>
          <cell r="S2815">
            <v>0</v>
          </cell>
          <cell r="T2815">
            <v>0</v>
          </cell>
          <cell r="U2815">
            <v>0</v>
          </cell>
          <cell r="V2815">
            <v>0</v>
          </cell>
          <cell r="W2815">
            <v>0</v>
          </cell>
          <cell r="X2815">
            <v>0</v>
          </cell>
          <cell r="Y2815">
            <v>0</v>
          </cell>
        </row>
        <row r="2838">
          <cell r="M2838">
            <v>0</v>
          </cell>
          <cell r="N2838">
            <v>0</v>
          </cell>
          <cell r="O2838">
            <v>0</v>
          </cell>
          <cell r="P2838">
            <v>0</v>
          </cell>
          <cell r="Q2838">
            <v>0</v>
          </cell>
          <cell r="R2838">
            <v>0</v>
          </cell>
          <cell r="S2838">
            <v>0</v>
          </cell>
          <cell r="T2838">
            <v>0</v>
          </cell>
          <cell r="U2838">
            <v>0</v>
          </cell>
          <cell r="V2838">
            <v>0</v>
          </cell>
          <cell r="W2838">
            <v>0</v>
          </cell>
          <cell r="X2838">
            <v>0</v>
          </cell>
          <cell r="Y2838">
            <v>0</v>
          </cell>
        </row>
        <row r="2861">
          <cell r="M2861">
            <v>0</v>
          </cell>
          <cell r="N2861">
            <v>0</v>
          </cell>
          <cell r="O2861">
            <v>0</v>
          </cell>
          <cell r="P2861">
            <v>0</v>
          </cell>
          <cell r="Q2861">
            <v>0</v>
          </cell>
          <cell r="R2861">
            <v>0</v>
          </cell>
          <cell r="S2861">
            <v>0</v>
          </cell>
          <cell r="T2861">
            <v>0</v>
          </cell>
          <cell r="U2861">
            <v>0</v>
          </cell>
          <cell r="V2861">
            <v>0</v>
          </cell>
          <cell r="W2861">
            <v>0</v>
          </cell>
          <cell r="X2861">
            <v>0</v>
          </cell>
          <cell r="Y2861">
            <v>0</v>
          </cell>
        </row>
        <row r="2884">
          <cell r="M2884">
            <v>0</v>
          </cell>
          <cell r="N2884">
            <v>0</v>
          </cell>
          <cell r="O2884">
            <v>0</v>
          </cell>
          <cell r="P2884">
            <v>0</v>
          </cell>
          <cell r="Q2884">
            <v>0</v>
          </cell>
          <cell r="R2884">
            <v>0</v>
          </cell>
          <cell r="S2884">
            <v>0</v>
          </cell>
          <cell r="T2884">
            <v>0</v>
          </cell>
          <cell r="U2884">
            <v>0</v>
          </cell>
          <cell r="V2884">
            <v>0</v>
          </cell>
          <cell r="W2884">
            <v>0</v>
          </cell>
          <cell r="X2884">
            <v>0</v>
          </cell>
          <cell r="Y2884">
            <v>0</v>
          </cell>
        </row>
        <row r="2907">
          <cell r="M2907">
            <v>0</v>
          </cell>
          <cell r="N2907">
            <v>0</v>
          </cell>
          <cell r="O2907">
            <v>0</v>
          </cell>
          <cell r="P2907">
            <v>0</v>
          </cell>
          <cell r="Q2907">
            <v>0</v>
          </cell>
          <cell r="R2907">
            <v>0</v>
          </cell>
          <cell r="S2907">
            <v>0</v>
          </cell>
          <cell r="T2907">
            <v>0</v>
          </cell>
          <cell r="U2907">
            <v>0</v>
          </cell>
          <cell r="V2907">
            <v>0</v>
          </cell>
          <cell r="W2907">
            <v>0</v>
          </cell>
          <cell r="X2907">
            <v>0</v>
          </cell>
          <cell r="Y2907">
            <v>0</v>
          </cell>
        </row>
        <row r="2930">
          <cell r="M2930">
            <v>0</v>
          </cell>
          <cell r="N2930">
            <v>0</v>
          </cell>
          <cell r="O2930">
            <v>0</v>
          </cell>
          <cell r="P2930">
            <v>0</v>
          </cell>
          <cell r="Q2930">
            <v>0</v>
          </cell>
          <cell r="R2930">
            <v>0</v>
          </cell>
          <cell r="S2930">
            <v>0</v>
          </cell>
          <cell r="T2930">
            <v>0</v>
          </cell>
          <cell r="U2930">
            <v>0</v>
          </cell>
          <cell r="V2930">
            <v>0</v>
          </cell>
          <cell r="W2930">
            <v>0</v>
          </cell>
          <cell r="X2930">
            <v>0</v>
          </cell>
          <cell r="Y2930">
            <v>0</v>
          </cell>
        </row>
        <row r="2953">
          <cell r="M2953">
            <v>0</v>
          </cell>
          <cell r="N2953">
            <v>0</v>
          </cell>
          <cell r="O2953">
            <v>0</v>
          </cell>
          <cell r="P2953">
            <v>0</v>
          </cell>
          <cell r="Q2953">
            <v>0</v>
          </cell>
          <cell r="R2953">
            <v>0</v>
          </cell>
          <cell r="S2953">
            <v>0</v>
          </cell>
          <cell r="T2953">
            <v>0</v>
          </cell>
          <cell r="U2953">
            <v>0</v>
          </cell>
          <cell r="V2953">
            <v>0</v>
          </cell>
          <cell r="W2953">
            <v>0</v>
          </cell>
          <cell r="X2953">
            <v>0</v>
          </cell>
          <cell r="Y2953">
            <v>0</v>
          </cell>
        </row>
        <row r="2976">
          <cell r="M2976">
            <v>0</v>
          </cell>
          <cell r="N2976">
            <v>0</v>
          </cell>
          <cell r="O2976">
            <v>0</v>
          </cell>
          <cell r="P2976">
            <v>0</v>
          </cell>
          <cell r="Q2976">
            <v>0</v>
          </cell>
          <cell r="R2976">
            <v>0</v>
          </cell>
          <cell r="S2976">
            <v>0</v>
          </cell>
          <cell r="T2976">
            <v>0</v>
          </cell>
          <cell r="U2976">
            <v>0</v>
          </cell>
          <cell r="V2976">
            <v>0</v>
          </cell>
          <cell r="W2976">
            <v>0</v>
          </cell>
          <cell r="X2976">
            <v>0</v>
          </cell>
          <cell r="Y2976">
            <v>0</v>
          </cell>
        </row>
        <row r="2999">
          <cell r="M2999">
            <v>0</v>
          </cell>
          <cell r="N2999">
            <v>0</v>
          </cell>
          <cell r="O2999">
            <v>0</v>
          </cell>
          <cell r="P2999">
            <v>0</v>
          </cell>
          <cell r="Q2999">
            <v>0</v>
          </cell>
          <cell r="R2999">
            <v>0</v>
          </cell>
          <cell r="S2999">
            <v>0</v>
          </cell>
          <cell r="T2999">
            <v>0</v>
          </cell>
          <cell r="U2999">
            <v>0</v>
          </cell>
          <cell r="V2999">
            <v>0</v>
          </cell>
          <cell r="W2999">
            <v>0</v>
          </cell>
          <cell r="X2999">
            <v>0</v>
          </cell>
          <cell r="Y2999">
            <v>0</v>
          </cell>
        </row>
        <row r="3022">
          <cell r="M3022">
            <v>0</v>
          </cell>
          <cell r="N3022">
            <v>0</v>
          </cell>
          <cell r="O3022">
            <v>0</v>
          </cell>
          <cell r="P3022">
            <v>0</v>
          </cell>
          <cell r="Q3022">
            <v>0</v>
          </cell>
          <cell r="R3022">
            <v>0</v>
          </cell>
          <cell r="S3022">
            <v>0</v>
          </cell>
          <cell r="T3022">
            <v>0</v>
          </cell>
          <cell r="U3022">
            <v>0</v>
          </cell>
          <cell r="V3022">
            <v>0</v>
          </cell>
          <cell r="W3022">
            <v>0</v>
          </cell>
          <cell r="X3022">
            <v>0</v>
          </cell>
          <cell r="Y3022">
            <v>0</v>
          </cell>
        </row>
        <row r="3045">
          <cell r="M3045">
            <v>0</v>
          </cell>
          <cell r="N3045">
            <v>0</v>
          </cell>
          <cell r="O3045">
            <v>0</v>
          </cell>
          <cell r="P3045">
            <v>0</v>
          </cell>
          <cell r="Q3045">
            <v>0</v>
          </cell>
          <cell r="R3045">
            <v>0</v>
          </cell>
          <cell r="S3045">
            <v>0</v>
          </cell>
          <cell r="T3045">
            <v>0</v>
          </cell>
          <cell r="U3045">
            <v>0</v>
          </cell>
          <cell r="V3045">
            <v>0</v>
          </cell>
          <cell r="W3045">
            <v>0</v>
          </cell>
          <cell r="X3045">
            <v>0</v>
          </cell>
          <cell r="Y3045">
            <v>0</v>
          </cell>
        </row>
        <row r="3068">
          <cell r="M3068">
            <v>0</v>
          </cell>
          <cell r="N3068">
            <v>0</v>
          </cell>
          <cell r="O3068">
            <v>0</v>
          </cell>
          <cell r="P3068">
            <v>0</v>
          </cell>
          <cell r="Q3068">
            <v>0</v>
          </cell>
          <cell r="R3068">
            <v>0</v>
          </cell>
          <cell r="S3068">
            <v>0</v>
          </cell>
          <cell r="T3068">
            <v>0</v>
          </cell>
          <cell r="U3068">
            <v>0</v>
          </cell>
          <cell r="V3068">
            <v>0</v>
          </cell>
          <cell r="W3068">
            <v>0</v>
          </cell>
          <cell r="X3068">
            <v>0</v>
          </cell>
          <cell r="Y3068">
            <v>0</v>
          </cell>
        </row>
        <row r="3091">
          <cell r="M3091">
            <v>0</v>
          </cell>
          <cell r="N3091">
            <v>0</v>
          </cell>
          <cell r="O3091">
            <v>0</v>
          </cell>
          <cell r="P3091">
            <v>0</v>
          </cell>
          <cell r="Q3091">
            <v>0</v>
          </cell>
          <cell r="R3091">
            <v>0</v>
          </cell>
          <cell r="S3091">
            <v>0</v>
          </cell>
          <cell r="T3091">
            <v>0</v>
          </cell>
          <cell r="U3091">
            <v>0</v>
          </cell>
          <cell r="V3091">
            <v>0</v>
          </cell>
          <cell r="W3091">
            <v>0</v>
          </cell>
          <cell r="X3091">
            <v>0</v>
          </cell>
          <cell r="Y3091">
            <v>0</v>
          </cell>
        </row>
        <row r="3114">
          <cell r="M3114">
            <v>0</v>
          </cell>
          <cell r="N3114">
            <v>0</v>
          </cell>
          <cell r="O3114">
            <v>0</v>
          </cell>
          <cell r="P3114">
            <v>0</v>
          </cell>
          <cell r="Q3114">
            <v>0</v>
          </cell>
          <cell r="R3114">
            <v>0</v>
          </cell>
          <cell r="S3114">
            <v>0</v>
          </cell>
          <cell r="T3114">
            <v>0</v>
          </cell>
          <cell r="U3114">
            <v>0</v>
          </cell>
          <cell r="V3114">
            <v>0</v>
          </cell>
          <cell r="W3114">
            <v>0</v>
          </cell>
          <cell r="X3114">
            <v>0</v>
          </cell>
          <cell r="Y3114">
            <v>0</v>
          </cell>
        </row>
        <row r="3137">
          <cell r="M3137">
            <v>0</v>
          </cell>
          <cell r="N3137">
            <v>0</v>
          </cell>
          <cell r="O3137">
            <v>0</v>
          </cell>
          <cell r="P3137">
            <v>0</v>
          </cell>
          <cell r="Q3137">
            <v>0</v>
          </cell>
          <cell r="R3137">
            <v>0</v>
          </cell>
          <cell r="S3137">
            <v>0</v>
          </cell>
          <cell r="T3137">
            <v>0</v>
          </cell>
          <cell r="U3137">
            <v>0</v>
          </cell>
          <cell r="V3137">
            <v>0</v>
          </cell>
          <cell r="W3137">
            <v>0</v>
          </cell>
          <cell r="X3137">
            <v>0</v>
          </cell>
          <cell r="Y3137">
            <v>0</v>
          </cell>
        </row>
        <row r="3160">
          <cell r="M3160">
            <v>0</v>
          </cell>
          <cell r="N3160">
            <v>0</v>
          </cell>
          <cell r="O3160">
            <v>0</v>
          </cell>
          <cell r="P3160">
            <v>0</v>
          </cell>
          <cell r="Q3160">
            <v>0</v>
          </cell>
          <cell r="R3160">
            <v>0</v>
          </cell>
          <cell r="S3160">
            <v>0</v>
          </cell>
          <cell r="T3160">
            <v>0</v>
          </cell>
          <cell r="U3160">
            <v>0</v>
          </cell>
          <cell r="V3160">
            <v>0</v>
          </cell>
          <cell r="W3160">
            <v>0</v>
          </cell>
          <cell r="X3160">
            <v>0</v>
          </cell>
          <cell r="Y3160">
            <v>0</v>
          </cell>
        </row>
      </sheetData>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eba.europa.eu/eba-updates-reporting-framework-30-and-technical-standards-pillar-3-disclosur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0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3.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97.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https://gql.burinka.cz/media/2024/04/stanovy-spolecnosti-ucinne-od-1-5-2024.pdf" TargetMode="External"/></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4.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74.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0.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74.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0.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9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6.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7.xml.rels><?xml version="1.0" encoding="UTF-8" standalone="yes"?>
<Relationships xmlns="http://schemas.openxmlformats.org/package/2006/relationships"><Relationship Id="rId1" Type="http://schemas.openxmlformats.org/officeDocument/2006/relationships/printerSettings" Target="../printerSettings/printerSettings90.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D20"/>
  <sheetViews>
    <sheetView workbookViewId="0">
      <selection activeCell="C8" sqref="C8"/>
    </sheetView>
  </sheetViews>
  <sheetFormatPr defaultRowHeight="14.4" x14ac:dyDescent="0.3"/>
  <cols>
    <col min="2" max="2" width="12" customWidth="1"/>
    <col min="3" max="3" width="74.5546875" customWidth="1"/>
  </cols>
  <sheetData>
    <row r="1" spans="2:4" x14ac:dyDescent="0.3">
      <c r="B1" s="505"/>
    </row>
    <row r="2" spans="2:4" ht="28.8" x14ac:dyDescent="0.3">
      <c r="B2" s="508" t="s">
        <v>1966</v>
      </c>
      <c r="C2" s="503" t="s">
        <v>1961</v>
      </c>
    </row>
    <row r="3" spans="2:4" x14ac:dyDescent="0.3">
      <c r="B3" s="505"/>
      <c r="C3" s="503" t="s">
        <v>1962</v>
      </c>
    </row>
    <row r="4" spans="2:4" ht="28.8" x14ac:dyDescent="0.3">
      <c r="B4" s="505"/>
      <c r="C4" s="503" t="s">
        <v>1952</v>
      </c>
    </row>
    <row r="5" spans="2:4" ht="28.8" x14ac:dyDescent="0.3">
      <c r="B5" s="505"/>
      <c r="C5" s="503" t="s">
        <v>1967</v>
      </c>
    </row>
    <row r="6" spans="2:4" ht="86.4" x14ac:dyDescent="0.3">
      <c r="B6" s="505"/>
      <c r="C6" s="503" t="s">
        <v>1960</v>
      </c>
    </row>
    <row r="7" spans="2:4" ht="50.25" customHeight="1" x14ac:dyDescent="0.3">
      <c r="C7" s="503" t="s">
        <v>2023</v>
      </c>
    </row>
    <row r="8" spans="2:4" ht="28.8" x14ac:dyDescent="0.3">
      <c r="C8" s="785" t="s">
        <v>1965</v>
      </c>
    </row>
    <row r="9" spans="2:4" x14ac:dyDescent="0.3">
      <c r="C9" s="785"/>
    </row>
    <row r="10" spans="2:4" ht="93" customHeight="1" x14ac:dyDescent="0.3">
      <c r="C10" s="786" t="s">
        <v>2027</v>
      </c>
    </row>
    <row r="11" spans="2:4" ht="158.4" x14ac:dyDescent="0.3">
      <c r="C11" s="503" t="s">
        <v>2029</v>
      </c>
    </row>
    <row r="12" spans="2:4" x14ac:dyDescent="0.3">
      <c r="C12" s="541"/>
    </row>
    <row r="13" spans="2:4" ht="100.8" x14ac:dyDescent="0.3">
      <c r="B13" s="512" t="s">
        <v>1954</v>
      </c>
      <c r="C13" s="543" t="s">
        <v>1969</v>
      </c>
    </row>
    <row r="15" spans="2:4" x14ac:dyDescent="0.3">
      <c r="B15" s="508" t="s">
        <v>1919</v>
      </c>
      <c r="C15" s="503" t="s">
        <v>1920</v>
      </c>
      <c r="D15" s="499"/>
    </row>
    <row r="16" spans="2:4" x14ac:dyDescent="0.3">
      <c r="B16" s="505"/>
      <c r="C16" s="503" t="s">
        <v>1921</v>
      </c>
      <c r="D16" s="500"/>
    </row>
    <row r="17" spans="2:4" ht="28.8" x14ac:dyDescent="0.3">
      <c r="B17" s="505"/>
      <c r="C17" s="509" t="s">
        <v>1968</v>
      </c>
      <c r="D17" s="501"/>
    </row>
    <row r="18" spans="2:4" ht="43.2" x14ac:dyDescent="0.3">
      <c r="B18" s="505"/>
      <c r="C18" s="506" t="s">
        <v>2022</v>
      </c>
      <c r="D18" s="502"/>
    </row>
    <row r="19" spans="2:4" x14ac:dyDescent="0.3">
      <c r="B19" s="505"/>
      <c r="C19" s="506"/>
      <c r="D19" s="511"/>
    </row>
    <row r="20" spans="2:4" ht="41.4" x14ac:dyDescent="0.3">
      <c r="B20" s="505"/>
      <c r="C20" s="510" t="s">
        <v>2028</v>
      </c>
    </row>
  </sheetData>
  <hyperlinks>
    <hyperlink ref="C8" r:id="rId1" xr:uid="{00000000-0004-0000-0000-000000000000}"/>
  </hyperlinks>
  <pageMargins left="0.7" right="0.7" top="0.78740157499999996" bottom="0.78740157499999996" header="0.3" footer="0.3"/>
  <pageSetup paperSize="9"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79998168889431442"/>
  </sheetPr>
  <dimension ref="A3:C10"/>
  <sheetViews>
    <sheetView showGridLines="0" zoomScaleNormal="100" workbookViewId="0">
      <selection activeCell="B22" sqref="B22"/>
    </sheetView>
  </sheetViews>
  <sheetFormatPr defaultRowHeight="14.4" x14ac:dyDescent="0.3"/>
  <cols>
    <col min="1" max="1" width="6.109375" customWidth="1"/>
    <col min="2" max="2" width="74.109375" customWidth="1"/>
    <col min="3" max="3" width="19.109375" customWidth="1"/>
  </cols>
  <sheetData>
    <row r="3" spans="1:3" x14ac:dyDescent="0.3">
      <c r="A3" s="5" t="s">
        <v>2</v>
      </c>
    </row>
    <row r="7" spans="1:3" x14ac:dyDescent="0.3">
      <c r="C7" s="14" t="s">
        <v>6</v>
      </c>
    </row>
    <row r="8" spans="1:3" x14ac:dyDescent="0.3">
      <c r="A8" s="17"/>
      <c r="B8" s="18"/>
      <c r="C8" s="797">
        <f>+'EU OV1'!D7</f>
        <v>45657</v>
      </c>
    </row>
    <row r="9" spans="1:3" ht="15.75" customHeight="1" x14ac:dyDescent="0.3">
      <c r="A9" s="14">
        <v>1</v>
      </c>
      <c r="B9" s="16" t="s">
        <v>106</v>
      </c>
      <c r="C9" s="14">
        <v>0</v>
      </c>
    </row>
    <row r="10" spans="1:3" x14ac:dyDescent="0.3">
      <c r="A10" s="14">
        <v>2</v>
      </c>
      <c r="B10" s="16" t="s">
        <v>107</v>
      </c>
      <c r="C10" s="14">
        <v>0</v>
      </c>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H22"/>
  <sheetViews>
    <sheetView showGridLines="0" view="pageLayout" zoomScaleNormal="100" workbookViewId="0"/>
  </sheetViews>
  <sheetFormatPr defaultColWidth="11.33203125" defaultRowHeight="14.4" x14ac:dyDescent="0.3"/>
  <sheetData>
    <row r="1" spans="1:1" ht="18" x14ac:dyDescent="0.35">
      <c r="A1" s="571" t="s">
        <v>1717</v>
      </c>
    </row>
    <row r="21" spans="1:8" ht="65.25" customHeight="1" x14ac:dyDescent="0.3">
      <c r="A21" s="1496" t="s">
        <v>1822</v>
      </c>
      <c r="B21" s="1496"/>
      <c r="C21" s="1496"/>
      <c r="D21" s="1496"/>
      <c r="E21" s="1496"/>
      <c r="F21" s="1496"/>
      <c r="G21" s="1496"/>
      <c r="H21" s="1496"/>
    </row>
    <row r="22" spans="1:8" ht="64.5" customHeight="1" x14ac:dyDescent="0.3">
      <c r="A22" s="1497" t="s">
        <v>1823</v>
      </c>
      <c r="B22" s="1497"/>
      <c r="C22" s="1497"/>
      <c r="D22" s="1497"/>
      <c r="E22" s="1497"/>
      <c r="F22" s="1497"/>
      <c r="G22" s="1497"/>
      <c r="H22" s="1497"/>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tabColor rgb="FF0070C0"/>
    <pageSetUpPr fitToPage="1"/>
  </sheetPr>
  <dimension ref="B2:L11"/>
  <sheetViews>
    <sheetView showGridLines="0" workbookViewId="0">
      <selection activeCell="B3" sqref="B3"/>
    </sheetView>
  </sheetViews>
  <sheetFormatPr defaultRowHeight="14.4" x14ac:dyDescent="0.3"/>
  <sheetData>
    <row r="2" spans="2:12" x14ac:dyDescent="0.3">
      <c r="B2" t="s">
        <v>1862</v>
      </c>
    </row>
    <row r="3" spans="2:12" x14ac:dyDescent="0.3">
      <c r="B3" t="s">
        <v>1863</v>
      </c>
    </row>
    <row r="5" spans="2:12" x14ac:dyDescent="0.3">
      <c r="B5" s="1109" t="s">
        <v>1201</v>
      </c>
      <c r="C5" s="1110"/>
      <c r="D5" s="1110"/>
      <c r="E5" s="1110"/>
      <c r="F5" s="1110"/>
      <c r="G5" s="1110"/>
      <c r="H5" s="1110"/>
      <c r="I5" s="1110"/>
      <c r="J5" s="1110"/>
      <c r="K5" s="1110"/>
      <c r="L5" s="1111"/>
    </row>
    <row r="6" spans="2:12" x14ac:dyDescent="0.3">
      <c r="B6" s="1114" t="s">
        <v>1202</v>
      </c>
      <c r="C6" s="1115"/>
      <c r="D6" s="1115"/>
      <c r="E6" s="1115"/>
      <c r="F6" s="1115"/>
      <c r="G6" s="1115"/>
      <c r="H6" s="1115"/>
      <c r="I6" s="1115"/>
      <c r="J6" s="1115"/>
      <c r="K6" s="1115"/>
      <c r="L6" s="1116"/>
    </row>
    <row r="7" spans="2:12" ht="22.5" customHeight="1" x14ac:dyDescent="0.3">
      <c r="B7" s="1108"/>
      <c r="C7" s="1108"/>
      <c r="D7" s="1108"/>
      <c r="E7" s="1108"/>
      <c r="F7" s="1108"/>
      <c r="G7" s="1108"/>
      <c r="H7" s="1108"/>
      <c r="I7" s="1108"/>
      <c r="J7" s="1108"/>
      <c r="K7" s="1108"/>
      <c r="L7" s="1108"/>
    </row>
    <row r="8" spans="2:12" ht="22.5" customHeight="1" x14ac:dyDescent="0.3">
      <c r="B8" s="1107"/>
      <c r="C8" s="1107"/>
      <c r="D8" s="1107"/>
      <c r="E8" s="1107"/>
      <c r="F8" s="1107"/>
      <c r="G8" s="1107"/>
      <c r="H8" s="1107"/>
      <c r="I8" s="1107"/>
      <c r="J8" s="1107"/>
      <c r="K8" s="1107"/>
      <c r="L8" s="1107"/>
    </row>
    <row r="9" spans="2:12" ht="22.5" customHeight="1" x14ac:dyDescent="0.3">
      <c r="B9" s="1108"/>
      <c r="C9" s="1108"/>
      <c r="D9" s="1108"/>
      <c r="E9" s="1108"/>
      <c r="F9" s="1108"/>
      <c r="G9" s="1108"/>
      <c r="H9" s="1108"/>
      <c r="I9" s="1108"/>
      <c r="J9" s="1108"/>
      <c r="K9" s="1108"/>
      <c r="L9" s="1108"/>
    </row>
    <row r="10" spans="2:12" ht="22.5" customHeight="1" x14ac:dyDescent="0.3"/>
    <row r="11" spans="2:12" ht="22.5" customHeight="1" x14ac:dyDescent="0.3"/>
  </sheetData>
  <mergeCells count="5">
    <mergeCell ref="B5:L5"/>
    <mergeCell ref="B6:L6"/>
    <mergeCell ref="B7:L7"/>
    <mergeCell ref="B8:L8"/>
    <mergeCell ref="B9:L9"/>
  </mergeCells>
  <hyperlinks>
    <hyperlink ref="B5:L5" location="'EU ORA'!A1" display="Tabulka EU ORA – Kvalitativní informace o operačním riziku" xr:uid="{00000000-0004-0000-5D00-000000000000}"/>
    <hyperlink ref="B6:L6" location="'EU OR1'!A1" display="Šablona EU OR1 – Kapitálové požadavky k operačnímu riziku a objemy rizikově vážených expozic" xr:uid="{00000000-0004-0000-5D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5" tint="0.79998168889431442"/>
  </sheetPr>
  <dimension ref="A1:H15"/>
  <sheetViews>
    <sheetView showGridLines="0" view="pageLayout" topLeftCell="A7" zoomScaleNormal="100" workbookViewId="0">
      <selection activeCell="C28" sqref="C27:C28"/>
    </sheetView>
  </sheetViews>
  <sheetFormatPr defaultRowHeight="14.4" x14ac:dyDescent="0.3"/>
  <cols>
    <col min="1" max="1" width="30.33203125" customWidth="1"/>
    <col min="2" max="2" width="38" customWidth="1"/>
    <col min="3" max="3" width="62.6640625" customWidth="1"/>
    <col min="4" max="5" width="22.33203125" customWidth="1"/>
    <col min="7" max="7" width="13.109375" style="44" customWidth="1"/>
    <col min="8" max="8" width="52.44140625" customWidth="1"/>
  </cols>
  <sheetData>
    <row r="1" spans="1:8" ht="15" hidden="1" customHeight="1" x14ac:dyDescent="0.3"/>
    <row r="2" spans="1:8" ht="15" hidden="1" customHeight="1" x14ac:dyDescent="0.3">
      <c r="H2" s="273"/>
    </row>
    <row r="3" spans="1:8" ht="31.5" hidden="1" customHeight="1" x14ac:dyDescent="0.3">
      <c r="A3" s="1498" t="s">
        <v>1203</v>
      </c>
      <c r="B3" s="274" t="s">
        <v>1204</v>
      </c>
      <c r="C3" s="275"/>
      <c r="D3" s="275"/>
      <c r="E3" s="275"/>
      <c r="F3" s="276"/>
      <c r="H3" s="253"/>
    </row>
    <row r="4" spans="1:8" ht="32.25" hidden="1" customHeight="1" x14ac:dyDescent="0.3">
      <c r="A4" s="1499"/>
      <c r="B4" s="277" t="s">
        <v>1205</v>
      </c>
      <c r="C4" s="278"/>
      <c r="D4" s="278"/>
      <c r="E4" s="278"/>
      <c r="F4" s="279"/>
    </row>
    <row r="5" spans="1:8" ht="25.5" hidden="1" customHeight="1" x14ac:dyDescent="0.3">
      <c r="A5" s="1500"/>
      <c r="B5" s="274" t="s">
        <v>1206</v>
      </c>
      <c r="C5" s="275"/>
      <c r="D5" s="275"/>
      <c r="E5" s="275"/>
      <c r="F5" s="276"/>
    </row>
    <row r="6" spans="1:8" ht="15" hidden="1" customHeight="1" x14ac:dyDescent="0.3">
      <c r="A6" s="280"/>
      <c r="B6" s="233"/>
      <c r="C6" s="233"/>
      <c r="D6" s="233"/>
      <c r="E6" s="233"/>
      <c r="F6" s="233"/>
    </row>
    <row r="7" spans="1:8" ht="18" x14ac:dyDescent="0.35">
      <c r="A7" s="41" t="s">
        <v>1201</v>
      </c>
    </row>
    <row r="8" spans="1:8" x14ac:dyDescent="0.3">
      <c r="A8" t="s">
        <v>123</v>
      </c>
    </row>
    <row r="11" spans="1:8" x14ac:dyDescent="0.3">
      <c r="A11" s="21" t="s">
        <v>124</v>
      </c>
      <c r="B11" s="21" t="s">
        <v>118</v>
      </c>
      <c r="C11" s="42" t="s">
        <v>125</v>
      </c>
      <c r="F11" s="44"/>
      <c r="G11"/>
    </row>
    <row r="12" spans="1:8" ht="15" customHeight="1" x14ac:dyDescent="0.3">
      <c r="A12" s="281" t="s">
        <v>1207</v>
      </c>
      <c r="B12" s="282" t="s">
        <v>113</v>
      </c>
      <c r="C12" s="283" t="s">
        <v>1208</v>
      </c>
      <c r="F12" s="44"/>
      <c r="G12"/>
    </row>
    <row r="13" spans="1:8" ht="38.25" customHeight="1" x14ac:dyDescent="0.3">
      <c r="A13" s="284" t="s">
        <v>1209</v>
      </c>
      <c r="B13" s="282" t="s">
        <v>115</v>
      </c>
      <c r="C13" s="283" t="s">
        <v>1210</v>
      </c>
      <c r="F13" s="44"/>
      <c r="G13"/>
    </row>
    <row r="14" spans="1:8" ht="27" customHeight="1" x14ac:dyDescent="0.3">
      <c r="A14" s="284" t="s">
        <v>1209</v>
      </c>
      <c r="B14" s="12" t="s">
        <v>132</v>
      </c>
      <c r="C14" s="283" t="s">
        <v>1211</v>
      </c>
      <c r="F14" s="44"/>
      <c r="G14"/>
    </row>
    <row r="15" spans="1:8" ht="29.25" customHeight="1" x14ac:dyDescent="0.3">
      <c r="A15" s="284" t="s">
        <v>1212</v>
      </c>
      <c r="B15" s="12" t="s">
        <v>135</v>
      </c>
      <c r="C15" s="283" t="s">
        <v>1213</v>
      </c>
      <c r="F15" s="44"/>
      <c r="G15"/>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sheetPr>
  <dimension ref="A1:M18"/>
  <sheetViews>
    <sheetView showGridLines="0" view="pageLayout" topLeftCell="A7" zoomScaleNormal="80" workbookViewId="0">
      <selection activeCell="A9" sqref="A9"/>
    </sheetView>
  </sheetViews>
  <sheetFormatPr defaultColWidth="9.109375" defaultRowHeight="14.4" x14ac:dyDescent="0.3"/>
  <cols>
    <col min="1" max="1" width="11.33203125" customWidth="1"/>
    <col min="2" max="2" width="43.6640625" customWidth="1"/>
    <col min="3" max="5" width="22.33203125" customWidth="1"/>
    <col min="6" max="8" width="22.33203125" hidden="1" customWidth="1"/>
    <col min="9" max="10" width="22.33203125" customWidth="1"/>
    <col min="12" max="12" width="13.109375" style="44" customWidth="1"/>
    <col min="13" max="13" width="52.44140625" customWidth="1"/>
  </cols>
  <sheetData>
    <row r="1" spans="1:13" hidden="1" x14ac:dyDescent="0.3"/>
    <row r="2" spans="1:13" hidden="1" x14ac:dyDescent="0.3">
      <c r="M2" s="273"/>
    </row>
    <row r="3" spans="1:13" ht="31.5" hidden="1" customHeight="1" x14ac:dyDescent="0.3">
      <c r="A3" s="1445" t="s">
        <v>1203</v>
      </c>
      <c r="B3" s="1253" t="s">
        <v>1204</v>
      </c>
      <c r="C3" s="1254"/>
      <c r="D3" s="1254"/>
      <c r="E3" s="1254"/>
      <c r="F3" s="1254"/>
      <c r="G3" s="1254"/>
      <c r="H3" s="1254"/>
      <c r="I3" s="1254"/>
      <c r="J3" s="1254"/>
      <c r="K3" s="1255"/>
      <c r="M3" s="253"/>
    </row>
    <row r="4" spans="1:13" ht="32.25" hidden="1" customHeight="1" x14ac:dyDescent="0.3">
      <c r="A4" s="1501"/>
      <c r="B4" s="1375" t="s">
        <v>1205</v>
      </c>
      <c r="C4" s="1376"/>
      <c r="D4" s="1376"/>
      <c r="E4" s="1376"/>
      <c r="F4" s="1376"/>
      <c r="G4" s="1376"/>
      <c r="H4" s="1376"/>
      <c r="I4" s="1376"/>
      <c r="J4" s="1376"/>
      <c r="K4" s="1377"/>
    </row>
    <row r="5" spans="1:13" ht="25.5" hidden="1" customHeight="1" x14ac:dyDescent="0.3">
      <c r="A5" s="1446"/>
      <c r="B5" s="1253" t="s">
        <v>1206</v>
      </c>
      <c r="C5" s="1254"/>
      <c r="D5" s="1254"/>
      <c r="E5" s="1254"/>
      <c r="F5" s="1254"/>
      <c r="G5" s="1254"/>
      <c r="H5" s="1254"/>
      <c r="I5" s="1254"/>
      <c r="J5" s="1254"/>
      <c r="K5" s="1255"/>
    </row>
    <row r="6" spans="1:13" hidden="1" x14ac:dyDescent="0.3">
      <c r="A6" s="280"/>
      <c r="B6" s="233"/>
      <c r="C6" s="233"/>
      <c r="D6" s="233"/>
      <c r="E6" s="233"/>
      <c r="F6" s="233"/>
      <c r="G6" s="233"/>
      <c r="H6" s="233"/>
      <c r="I6" s="233"/>
      <c r="J6" s="233"/>
      <c r="K6" s="233"/>
    </row>
    <row r="7" spans="1:13" s="286" customFormat="1" ht="18" x14ac:dyDescent="0.3">
      <c r="A7" s="285" t="s">
        <v>1214</v>
      </c>
      <c r="C7" s="287"/>
    </row>
    <row r="8" spans="1:13" s="286" customFormat="1" x14ac:dyDescent="0.3"/>
    <row r="9" spans="1:13" s="286" customFormat="1" x14ac:dyDescent="0.3">
      <c r="A9"/>
    </row>
    <row r="10" spans="1:13" s="286" customFormat="1" x14ac:dyDescent="0.3">
      <c r="A10"/>
    </row>
    <row r="11" spans="1:13" ht="13.5" customHeight="1" x14ac:dyDescent="0.3">
      <c r="A11" s="1502" t="s">
        <v>1215</v>
      </c>
      <c r="B11" s="1502"/>
      <c r="C11" s="288" t="s">
        <v>6</v>
      </c>
      <c r="D11" s="288" t="s">
        <v>7</v>
      </c>
      <c r="E11" s="288" t="s">
        <v>8</v>
      </c>
      <c r="F11" s="288" t="s">
        <v>761</v>
      </c>
      <c r="G11" s="288" t="s">
        <v>763</v>
      </c>
      <c r="H11" s="288"/>
      <c r="I11" s="288" t="s">
        <v>43</v>
      </c>
      <c r="J11" s="289" t="s">
        <v>44</v>
      </c>
    </row>
    <row r="12" spans="1:13" ht="15" customHeight="1" x14ac:dyDescent="0.3">
      <c r="A12" s="1502"/>
      <c r="B12" s="1502"/>
      <c r="C12" s="1502" t="s">
        <v>1216</v>
      </c>
      <c r="D12" s="1502"/>
      <c r="E12" s="1502"/>
      <c r="F12" s="290" t="s">
        <v>1217</v>
      </c>
      <c r="G12" s="290" t="s">
        <v>1218</v>
      </c>
      <c r="H12" s="290"/>
      <c r="I12" s="1142" t="s">
        <v>461</v>
      </c>
      <c r="J12" s="1142" t="s">
        <v>1219</v>
      </c>
    </row>
    <row r="13" spans="1:13" x14ac:dyDescent="0.3">
      <c r="A13" s="1502"/>
      <c r="B13" s="1502"/>
      <c r="C13" s="290" t="s">
        <v>1220</v>
      </c>
      <c r="D13" s="290" t="s">
        <v>1221</v>
      </c>
      <c r="E13" s="290" t="s">
        <v>1222</v>
      </c>
      <c r="F13" s="290" t="s">
        <v>1223</v>
      </c>
      <c r="G13" s="290"/>
      <c r="H13" s="290"/>
      <c r="I13" s="1142"/>
      <c r="J13" s="1142"/>
    </row>
    <row r="14" spans="1:13" ht="38.25" customHeight="1" x14ac:dyDescent="0.3">
      <c r="A14" s="290">
        <v>1</v>
      </c>
      <c r="B14" s="291" t="s">
        <v>1224</v>
      </c>
      <c r="C14" s="290"/>
      <c r="D14" s="290"/>
      <c r="E14" s="290"/>
      <c r="F14" s="290"/>
      <c r="G14" s="290"/>
      <c r="H14" s="290"/>
      <c r="I14" s="290"/>
      <c r="J14" s="290"/>
    </row>
    <row r="15" spans="1:13" ht="43.2" x14ac:dyDescent="0.3">
      <c r="A15" s="290">
        <v>2</v>
      </c>
      <c r="B15" s="292" t="s">
        <v>1225</v>
      </c>
      <c r="C15" s="290"/>
      <c r="D15" s="290"/>
      <c r="E15" s="290"/>
      <c r="F15" s="290"/>
      <c r="G15" s="290"/>
      <c r="H15" s="290"/>
      <c r="I15" s="290"/>
      <c r="J15" s="290"/>
    </row>
    <row r="16" spans="1:13" ht="38.25" customHeight="1" x14ac:dyDescent="0.3">
      <c r="A16" s="290">
        <v>3</v>
      </c>
      <c r="B16" s="293" t="s">
        <v>1226</v>
      </c>
      <c r="C16" s="290"/>
      <c r="D16" s="290"/>
      <c r="E16" s="290"/>
      <c r="F16" s="290"/>
      <c r="G16" s="290"/>
      <c r="H16" s="290"/>
      <c r="I16" s="294"/>
      <c r="J16" s="295"/>
    </row>
    <row r="17" spans="1:10" ht="38.25" customHeight="1" x14ac:dyDescent="0.3">
      <c r="A17" s="290">
        <v>4</v>
      </c>
      <c r="B17" s="293" t="s">
        <v>1227</v>
      </c>
      <c r="C17" s="290"/>
      <c r="D17" s="290"/>
      <c r="E17" s="290"/>
      <c r="F17" s="296"/>
      <c r="G17" s="297"/>
      <c r="H17" s="297"/>
      <c r="I17" s="294"/>
      <c r="J17" s="298"/>
    </row>
    <row r="18" spans="1:10" ht="38.25" customHeight="1" x14ac:dyDescent="0.3">
      <c r="A18" s="299">
        <v>5</v>
      </c>
      <c r="B18" s="291" t="s">
        <v>1228</v>
      </c>
      <c r="C18" s="290"/>
      <c r="D18" s="290"/>
      <c r="E18" s="290"/>
      <c r="F18" s="297"/>
      <c r="G18" s="297"/>
      <c r="H18" s="297"/>
      <c r="I18" s="290"/>
      <c r="J18" s="29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6"/>
  <sheetViews>
    <sheetView showGridLines="0" workbookViewId="0">
      <selection activeCell="B6" sqref="B6:L6"/>
    </sheetView>
  </sheetViews>
  <sheetFormatPr defaultRowHeight="14.4" x14ac:dyDescent="0.3"/>
  <cols>
    <col min="12" max="12" width="53" customWidth="1"/>
  </cols>
  <sheetData>
    <row r="2" spans="2:12" x14ac:dyDescent="0.3">
      <c r="B2" t="s">
        <v>1865</v>
      </c>
    </row>
    <row r="3" spans="2:12" x14ac:dyDescent="0.3">
      <c r="B3" t="s">
        <v>1866</v>
      </c>
    </row>
    <row r="5" spans="2:12" x14ac:dyDescent="0.3">
      <c r="B5" s="1109" t="s">
        <v>1229</v>
      </c>
      <c r="C5" s="1110"/>
      <c r="D5" s="1110"/>
      <c r="E5" s="1110"/>
      <c r="F5" s="1110"/>
      <c r="G5" s="1110"/>
      <c r="H5" s="1110"/>
      <c r="I5" s="1110"/>
      <c r="J5" s="1110"/>
      <c r="K5" s="1110"/>
      <c r="L5" s="1111"/>
    </row>
    <row r="6" spans="2:12" x14ac:dyDescent="0.3">
      <c r="B6" s="1112" t="s">
        <v>1230</v>
      </c>
      <c r="C6" s="1107"/>
      <c r="D6" s="1107"/>
      <c r="E6" s="1107"/>
      <c r="F6" s="1107"/>
      <c r="G6" s="1107"/>
      <c r="H6" s="1107"/>
      <c r="I6" s="1107"/>
      <c r="J6" s="1107"/>
      <c r="K6" s="1107"/>
      <c r="L6" s="1113"/>
    </row>
    <row r="7" spans="2:12" ht="22.5" customHeight="1" x14ac:dyDescent="0.3">
      <c r="B7" s="1112" t="s">
        <v>1231</v>
      </c>
      <c r="C7" s="1107"/>
      <c r="D7" s="1107"/>
      <c r="E7" s="1107"/>
      <c r="F7" s="1107"/>
      <c r="G7" s="1107"/>
      <c r="H7" s="1107"/>
      <c r="I7" s="1107"/>
      <c r="J7" s="1107"/>
      <c r="K7" s="1107"/>
      <c r="L7" s="1113"/>
    </row>
    <row r="8" spans="2:12" x14ac:dyDescent="0.3">
      <c r="B8" s="1112" t="s">
        <v>1232</v>
      </c>
      <c r="C8" s="1107"/>
      <c r="D8" s="1107"/>
      <c r="E8" s="1107"/>
      <c r="F8" s="1107"/>
      <c r="G8" s="1107"/>
      <c r="H8" s="1107"/>
      <c r="I8" s="1107"/>
      <c r="J8" s="1107"/>
      <c r="K8" s="1107"/>
      <c r="L8" s="1113"/>
    </row>
    <row r="9" spans="2:12" ht="22.5" customHeight="1" x14ac:dyDescent="0.3">
      <c r="B9" s="1112" t="s">
        <v>1233</v>
      </c>
      <c r="C9" s="1107"/>
      <c r="D9" s="1107"/>
      <c r="E9" s="1107"/>
      <c r="F9" s="1107"/>
      <c r="G9" s="1107"/>
      <c r="H9" s="1107"/>
      <c r="I9" s="1107"/>
      <c r="J9" s="1107"/>
      <c r="K9" s="1107"/>
      <c r="L9" s="1113"/>
    </row>
    <row r="10" spans="2:12" ht="22.5" customHeight="1" x14ac:dyDescent="0.3">
      <c r="B10" s="1114" t="s">
        <v>1234</v>
      </c>
      <c r="C10" s="1115"/>
      <c r="D10" s="1115"/>
      <c r="E10" s="1115"/>
      <c r="F10" s="1115"/>
      <c r="G10" s="1115"/>
      <c r="H10" s="1115"/>
      <c r="I10" s="1115"/>
      <c r="J10" s="1115"/>
      <c r="K10" s="1115"/>
      <c r="L10" s="1116"/>
    </row>
    <row r="11" spans="2:12" ht="22.5" customHeight="1" x14ac:dyDescent="0.3"/>
    <row r="12" spans="2:12" ht="22.5" customHeight="1" x14ac:dyDescent="0.3">
      <c r="B12" s="1108"/>
      <c r="C12" s="1108"/>
      <c r="D12" s="1108"/>
      <c r="E12" s="1108"/>
      <c r="F12" s="1108"/>
      <c r="G12" s="1108"/>
      <c r="H12" s="1108"/>
      <c r="I12" s="1108"/>
      <c r="J12" s="1108"/>
      <c r="K12" s="1108"/>
      <c r="L12" s="1108"/>
    </row>
    <row r="13" spans="2:12" ht="22.5" customHeight="1" x14ac:dyDescent="0.3">
      <c r="B13" s="1107"/>
      <c r="C13" s="1107"/>
      <c r="D13" s="1107"/>
      <c r="E13" s="1107"/>
      <c r="F13" s="1107"/>
      <c r="G13" s="1107"/>
      <c r="H13" s="1107"/>
      <c r="I13" s="1107"/>
      <c r="J13" s="1107"/>
      <c r="K13" s="1107"/>
      <c r="L13" s="1107"/>
    </row>
    <row r="14" spans="2:12" ht="22.5" customHeight="1" x14ac:dyDescent="0.3">
      <c r="B14" s="1108"/>
      <c r="C14" s="1108"/>
      <c r="D14" s="1108"/>
      <c r="E14" s="1108"/>
      <c r="F14" s="1108"/>
      <c r="G14" s="1108"/>
      <c r="H14" s="1108"/>
      <c r="I14" s="1108"/>
      <c r="J14" s="1108"/>
      <c r="K14" s="1108"/>
      <c r="L14" s="1108"/>
    </row>
    <row r="15" spans="2:12" ht="22.5" customHeight="1" x14ac:dyDescent="0.3"/>
    <row r="16" spans="2:12" ht="22.5" customHeight="1" x14ac:dyDescent="0.3"/>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000-000000000000}"/>
    <hyperlink ref="B6:L6" location="'REM1'!A1" display="Template EU REM1 - Remuneration awarded for the financial year " xr:uid="{00000000-0004-0000-6000-000001000000}"/>
    <hyperlink ref="B7:L7" location="'REM2'!A1" display="Template EU REM2 - Special payments  to staff whose professional activities have a material impact on institutions’ risk profile (identified staff)" xr:uid="{00000000-0004-0000-6000-000002000000}"/>
    <hyperlink ref="B8:L8" location="'REM3'!A1" display="Template EU REM3 - Deferred remuneration " xr:uid="{00000000-0004-0000-6000-000003000000}"/>
    <hyperlink ref="B9:L9" location="'REM4'!A1" display="Template EU REM4 - Remuneration of 1 million EUR or more per year" xr:uid="{00000000-0004-0000-6000-000004000000}"/>
    <hyperlink ref="B10:L10" location="'REM5'!A1" display="Template EU REM5 - Information on remuneration of staff whose professional activities have a material impact on institutions’ risk profile (identified staff)" xr:uid="{00000000-0004-0000-60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pageSetUpPr fitToPage="1"/>
  </sheetPr>
  <dimension ref="B2:S45"/>
  <sheetViews>
    <sheetView showGridLines="0" topLeftCell="A39" zoomScaleNormal="100" zoomScalePageLayoutView="85" workbookViewId="0">
      <selection activeCell="D31" sqref="D31:S31"/>
    </sheetView>
  </sheetViews>
  <sheetFormatPr defaultRowHeight="14.4" x14ac:dyDescent="0.3"/>
  <cols>
    <col min="19" max="19" width="70.88671875" customWidth="1"/>
  </cols>
  <sheetData>
    <row r="2" spans="2:19" ht="18" x14ac:dyDescent="0.35">
      <c r="B2" s="451" t="s">
        <v>1229</v>
      </c>
      <c r="C2" s="572"/>
      <c r="D2" s="300"/>
      <c r="E2" s="300"/>
      <c r="F2" s="300"/>
      <c r="G2" s="300"/>
      <c r="H2" s="300"/>
      <c r="I2" s="300"/>
      <c r="J2" s="300"/>
      <c r="K2" s="300"/>
      <c r="L2" s="300"/>
      <c r="M2" s="300"/>
      <c r="N2" s="300"/>
      <c r="O2" s="300"/>
      <c r="P2" s="300"/>
      <c r="Q2" s="300"/>
      <c r="R2" s="300"/>
      <c r="S2" s="300"/>
    </row>
    <row r="3" spans="2:19" x14ac:dyDescent="0.3">
      <c r="B3" s="34"/>
      <c r="C3" s="34"/>
      <c r="D3" s="34"/>
      <c r="E3" s="34"/>
      <c r="F3" s="34"/>
      <c r="G3" s="34"/>
      <c r="H3" s="34"/>
      <c r="I3" s="34"/>
      <c r="J3" s="34"/>
      <c r="K3" s="34"/>
      <c r="L3" s="34"/>
      <c r="M3" s="34"/>
      <c r="N3" s="34"/>
      <c r="O3" s="34"/>
      <c r="P3" s="34"/>
      <c r="Q3" s="34"/>
      <c r="R3" s="34"/>
      <c r="S3" s="34"/>
    </row>
    <row r="4" spans="2:19" x14ac:dyDescent="0.3">
      <c r="B4" s="34" t="s">
        <v>1235</v>
      </c>
      <c r="C4" s="34"/>
      <c r="D4" s="34"/>
      <c r="E4" s="34"/>
      <c r="F4" s="34"/>
      <c r="G4" s="34"/>
      <c r="H4" s="34"/>
      <c r="I4" s="34"/>
      <c r="J4" s="34"/>
      <c r="K4" s="34"/>
      <c r="L4" s="34"/>
      <c r="M4" s="34"/>
      <c r="N4" s="34"/>
      <c r="O4" s="34"/>
      <c r="P4" s="34"/>
      <c r="Q4" s="34"/>
      <c r="R4" s="34"/>
      <c r="S4" s="34"/>
    </row>
    <row r="5" spans="2:19" x14ac:dyDescent="0.3">
      <c r="B5" s="301" t="s">
        <v>1236</v>
      </c>
      <c r="C5" s="301"/>
      <c r="D5" s="301"/>
      <c r="E5" s="301"/>
      <c r="F5" s="301"/>
      <c r="G5" s="301"/>
      <c r="H5" s="301"/>
      <c r="I5" s="301"/>
      <c r="J5" s="301"/>
      <c r="K5" s="301"/>
      <c r="L5" s="301"/>
      <c r="M5" s="301"/>
      <c r="N5" s="301"/>
      <c r="O5" s="301"/>
      <c r="P5" s="301"/>
      <c r="Q5" s="301"/>
      <c r="R5" s="301"/>
      <c r="S5" s="301"/>
    </row>
    <row r="6" spans="2:19" x14ac:dyDescent="0.3">
      <c r="B6" s="1515" t="s">
        <v>113</v>
      </c>
      <c r="C6" s="1517" t="s">
        <v>1237</v>
      </c>
      <c r="D6" s="1517"/>
      <c r="E6" s="1517"/>
      <c r="F6" s="1517"/>
      <c r="G6" s="1517"/>
      <c r="H6" s="1517"/>
      <c r="I6" s="1517"/>
      <c r="J6" s="1517"/>
      <c r="K6" s="1517"/>
      <c r="L6" s="1517"/>
      <c r="M6" s="1517"/>
      <c r="N6" s="1517"/>
      <c r="O6" s="1517"/>
      <c r="P6" s="1517"/>
      <c r="Q6" s="1517"/>
      <c r="R6" s="1517"/>
      <c r="S6" s="1517"/>
    </row>
    <row r="7" spans="2:19" ht="25.95" customHeight="1" x14ac:dyDescent="0.3">
      <c r="B7" s="1515"/>
      <c r="C7" s="302" t="s">
        <v>1238</v>
      </c>
      <c r="D7" s="1516" t="s">
        <v>1239</v>
      </c>
      <c r="E7" s="1516"/>
      <c r="F7" s="1516"/>
      <c r="G7" s="1516"/>
      <c r="H7" s="1516"/>
      <c r="I7" s="1516"/>
      <c r="J7" s="1516"/>
      <c r="K7" s="1516"/>
      <c r="L7" s="1516"/>
      <c r="M7" s="1516"/>
      <c r="N7" s="1516"/>
      <c r="O7" s="1516"/>
      <c r="P7" s="1516"/>
      <c r="Q7" s="1516"/>
      <c r="R7" s="1516"/>
      <c r="S7" s="1516"/>
    </row>
    <row r="8" spans="2:19" ht="27" customHeight="1" x14ac:dyDescent="0.3">
      <c r="B8" s="1515"/>
      <c r="C8" s="302" t="s">
        <v>1238</v>
      </c>
      <c r="D8" s="1516" t="s">
        <v>1240</v>
      </c>
      <c r="E8" s="1516"/>
      <c r="F8" s="1516"/>
      <c r="G8" s="1516"/>
      <c r="H8" s="1516"/>
      <c r="I8" s="1516"/>
      <c r="J8" s="1516"/>
      <c r="K8" s="1516"/>
      <c r="L8" s="1516"/>
      <c r="M8" s="1516"/>
      <c r="N8" s="1516"/>
      <c r="O8" s="1516"/>
      <c r="P8" s="1516"/>
      <c r="Q8" s="1516"/>
      <c r="R8" s="1516"/>
      <c r="S8" s="1516"/>
    </row>
    <row r="9" spans="2:19" x14ac:dyDescent="0.3">
      <c r="B9" s="1515"/>
      <c r="C9" s="302" t="s">
        <v>1238</v>
      </c>
      <c r="D9" s="1516" t="s">
        <v>1241</v>
      </c>
      <c r="E9" s="1516"/>
      <c r="F9" s="1516"/>
      <c r="G9" s="1516"/>
      <c r="H9" s="1516"/>
      <c r="I9" s="1516"/>
      <c r="J9" s="1516"/>
      <c r="K9" s="1516"/>
      <c r="L9" s="1516"/>
      <c r="M9" s="1516"/>
      <c r="N9" s="1516"/>
      <c r="O9" s="1516"/>
      <c r="P9" s="1516"/>
      <c r="Q9" s="1516"/>
      <c r="R9" s="1516"/>
      <c r="S9" s="1516"/>
    </row>
    <row r="10" spans="2:19" ht="42" customHeight="1" x14ac:dyDescent="0.3">
      <c r="B10" s="1515"/>
      <c r="C10" s="302" t="s">
        <v>1238</v>
      </c>
      <c r="D10" s="1517" t="s">
        <v>1242</v>
      </c>
      <c r="E10" s="1517"/>
      <c r="F10" s="1517"/>
      <c r="G10" s="1517"/>
      <c r="H10" s="1517"/>
      <c r="I10" s="1517"/>
      <c r="J10" s="1517"/>
      <c r="K10" s="1517"/>
      <c r="L10" s="1517"/>
      <c r="M10" s="1517"/>
      <c r="N10" s="1517"/>
      <c r="O10" s="1517"/>
      <c r="P10" s="1517"/>
      <c r="Q10" s="1517"/>
      <c r="R10" s="1517"/>
      <c r="S10" s="1517"/>
    </row>
    <row r="11" spans="2:19" ht="379.5" customHeight="1" x14ac:dyDescent="0.3">
      <c r="B11" s="305"/>
      <c r="C11" s="938"/>
      <c r="D11" s="1507" t="s">
        <v>2255</v>
      </c>
      <c r="E11" s="1507"/>
      <c r="F11" s="1507"/>
      <c r="G11" s="1507"/>
      <c r="H11" s="1508"/>
      <c r="I11" s="1508"/>
      <c r="J11" s="1508"/>
      <c r="K11" s="1508"/>
      <c r="L11" s="1508"/>
      <c r="M11" s="1508"/>
      <c r="N11" s="1508"/>
      <c r="O11" s="1508"/>
      <c r="P11" s="1508"/>
      <c r="Q11" s="1508"/>
      <c r="R11" s="1508"/>
      <c r="S11" s="1508"/>
    </row>
    <row r="12" spans="2:19" x14ac:dyDescent="0.3">
      <c r="B12" s="1515" t="s">
        <v>115</v>
      </c>
      <c r="C12" s="1512" t="s">
        <v>1243</v>
      </c>
      <c r="D12" s="1512"/>
      <c r="E12" s="1512"/>
      <c r="F12" s="1512"/>
      <c r="G12" s="1512"/>
      <c r="H12" s="1512"/>
      <c r="I12" s="1512"/>
      <c r="J12" s="1512"/>
      <c r="K12" s="1512"/>
      <c r="L12" s="1512"/>
      <c r="M12" s="1512"/>
      <c r="N12" s="1512"/>
      <c r="O12" s="1512"/>
      <c r="P12" s="1512"/>
      <c r="Q12" s="1512"/>
      <c r="R12" s="1512"/>
      <c r="S12" s="1512"/>
    </row>
    <row r="13" spans="2:19" x14ac:dyDescent="0.3">
      <c r="B13" s="1515"/>
      <c r="C13" s="302" t="s">
        <v>1238</v>
      </c>
      <c r="D13" s="1516" t="s">
        <v>1244</v>
      </c>
      <c r="E13" s="1516"/>
      <c r="F13" s="1516"/>
      <c r="G13" s="1516"/>
      <c r="H13" s="1516"/>
      <c r="I13" s="1516"/>
      <c r="J13" s="1516"/>
      <c r="K13" s="1516"/>
      <c r="L13" s="1516"/>
      <c r="M13" s="1516"/>
      <c r="N13" s="1516"/>
      <c r="O13" s="1516"/>
      <c r="P13" s="1516"/>
      <c r="Q13" s="1516"/>
      <c r="R13" s="1516"/>
      <c r="S13" s="1516"/>
    </row>
    <row r="14" spans="2:19" x14ac:dyDescent="0.3">
      <c r="B14" s="1515"/>
      <c r="C14" s="302" t="s">
        <v>1238</v>
      </c>
      <c r="D14" s="1517" t="s">
        <v>1245</v>
      </c>
      <c r="E14" s="1517"/>
      <c r="F14" s="1517"/>
      <c r="G14" s="1517"/>
      <c r="H14" s="1517"/>
      <c r="I14" s="1517"/>
      <c r="J14" s="1517"/>
      <c r="K14" s="1517"/>
      <c r="L14" s="1517"/>
      <c r="M14" s="1517"/>
      <c r="N14" s="1517"/>
      <c r="O14" s="1517"/>
      <c r="P14" s="1517"/>
      <c r="Q14" s="1517"/>
      <c r="R14" s="1517"/>
      <c r="S14" s="1517"/>
    </row>
    <row r="15" spans="2:19" ht="27" customHeight="1" x14ac:dyDescent="0.3">
      <c r="B15" s="1515"/>
      <c r="C15" s="302" t="s">
        <v>1238</v>
      </c>
      <c r="D15" s="1516" t="s">
        <v>1246</v>
      </c>
      <c r="E15" s="1516"/>
      <c r="F15" s="1516"/>
      <c r="G15" s="1516"/>
      <c r="H15" s="1516"/>
      <c r="I15" s="1516"/>
      <c r="J15" s="1516"/>
      <c r="K15" s="1516"/>
      <c r="L15" s="1516"/>
      <c r="M15" s="1516"/>
      <c r="N15" s="1516"/>
      <c r="O15" s="1516"/>
      <c r="P15" s="1516"/>
      <c r="Q15" s="1516"/>
      <c r="R15" s="1516"/>
      <c r="S15" s="1516"/>
    </row>
    <row r="16" spans="2:19" x14ac:dyDescent="0.3">
      <c r="B16" s="1515"/>
      <c r="C16" s="302" t="s">
        <v>1238</v>
      </c>
      <c r="D16" s="1517" t="s">
        <v>1247</v>
      </c>
      <c r="E16" s="1517"/>
      <c r="F16" s="1517"/>
      <c r="G16" s="1517"/>
      <c r="H16" s="1517"/>
      <c r="I16" s="1517"/>
      <c r="J16" s="1517"/>
      <c r="K16" s="1517"/>
      <c r="L16" s="1517"/>
      <c r="M16" s="1517"/>
      <c r="N16" s="1517"/>
      <c r="O16" s="1517"/>
      <c r="P16" s="1517"/>
      <c r="Q16" s="1517"/>
      <c r="R16" s="1517"/>
      <c r="S16" s="1517"/>
    </row>
    <row r="17" spans="2:19" x14ac:dyDescent="0.3">
      <c r="B17" s="1511"/>
      <c r="C17" s="303" t="s">
        <v>1238</v>
      </c>
      <c r="D17" s="1514" t="s">
        <v>1248</v>
      </c>
      <c r="E17" s="1514"/>
      <c r="F17" s="1514"/>
      <c r="G17" s="1514"/>
      <c r="H17" s="1514"/>
      <c r="I17" s="1514"/>
      <c r="J17" s="1514"/>
      <c r="K17" s="1514"/>
      <c r="L17" s="1514"/>
      <c r="M17" s="1514"/>
      <c r="N17" s="1514"/>
      <c r="O17" s="1514"/>
      <c r="P17" s="1514"/>
      <c r="Q17" s="1514"/>
      <c r="R17" s="1514"/>
      <c r="S17" s="1514"/>
    </row>
    <row r="18" spans="2:19" ht="78.75" customHeight="1" x14ac:dyDescent="0.3">
      <c r="B18" s="938"/>
      <c r="C18" s="1503" t="s">
        <v>2180</v>
      </c>
      <c r="D18" s="1504"/>
      <c r="E18" s="1504"/>
      <c r="F18" s="1504"/>
      <c r="G18" s="1505"/>
      <c r="H18" s="1505"/>
      <c r="I18" s="1505"/>
      <c r="J18" s="1505"/>
      <c r="K18" s="1505"/>
      <c r="L18" s="1505"/>
      <c r="M18" s="1505"/>
      <c r="N18" s="1505"/>
      <c r="O18" s="1505"/>
      <c r="P18" s="1505"/>
      <c r="Q18" s="1505"/>
      <c r="R18" s="1505"/>
      <c r="S18" s="1506"/>
    </row>
    <row r="19" spans="2:19" ht="74.25" customHeight="1" x14ac:dyDescent="0.3">
      <c r="B19" s="938"/>
      <c r="C19" s="1503" t="s">
        <v>2181</v>
      </c>
      <c r="D19" s="1504"/>
      <c r="E19" s="1504"/>
      <c r="F19" s="1504"/>
      <c r="G19" s="1505"/>
      <c r="H19" s="1505"/>
      <c r="I19" s="1505"/>
      <c r="J19" s="1505"/>
      <c r="K19" s="1505"/>
      <c r="L19" s="1505"/>
      <c r="M19" s="1505"/>
      <c r="N19" s="1505"/>
      <c r="O19" s="1505"/>
      <c r="P19" s="1505"/>
      <c r="Q19" s="1505"/>
      <c r="R19" s="1505"/>
      <c r="S19" s="1506"/>
    </row>
    <row r="20" spans="2:19" ht="34.5" customHeight="1" x14ac:dyDescent="0.3">
      <c r="B20" s="938"/>
      <c r="C20" s="1503" t="s">
        <v>2182</v>
      </c>
      <c r="D20" s="1504"/>
      <c r="E20" s="1504"/>
      <c r="F20" s="1504"/>
      <c r="G20" s="1505"/>
      <c r="H20" s="1505"/>
      <c r="I20" s="1505"/>
      <c r="J20" s="1505"/>
      <c r="K20" s="1505"/>
      <c r="L20" s="1505"/>
      <c r="M20" s="1505"/>
      <c r="N20" s="1505"/>
      <c r="O20" s="1505"/>
      <c r="P20" s="1505"/>
      <c r="Q20" s="1505"/>
      <c r="R20" s="1505"/>
      <c r="S20" s="1506"/>
    </row>
    <row r="21" spans="2:19" ht="24" customHeight="1" x14ac:dyDescent="0.3">
      <c r="B21" s="938"/>
      <c r="C21" s="1503" t="s">
        <v>2270</v>
      </c>
      <c r="D21" s="1504"/>
      <c r="E21" s="1504"/>
      <c r="F21" s="1504"/>
      <c r="G21" s="1505"/>
      <c r="H21" s="1505"/>
      <c r="I21" s="1505"/>
      <c r="J21" s="1505"/>
      <c r="K21" s="1505"/>
      <c r="L21" s="1505"/>
      <c r="M21" s="1505"/>
      <c r="N21" s="1505"/>
      <c r="O21" s="1505"/>
      <c r="P21" s="1505"/>
      <c r="Q21" s="1505"/>
      <c r="R21" s="1505"/>
      <c r="S21" s="1506"/>
    </row>
    <row r="22" spans="2:19" ht="27.75" customHeight="1" x14ac:dyDescent="0.3">
      <c r="B22" s="938"/>
      <c r="C22" s="1503" t="s">
        <v>2183</v>
      </c>
      <c r="D22" s="1504"/>
      <c r="E22" s="1504"/>
      <c r="F22" s="1504"/>
      <c r="G22" s="1505"/>
      <c r="H22" s="1505"/>
      <c r="I22" s="1505"/>
      <c r="J22" s="1505"/>
      <c r="K22" s="1505"/>
      <c r="L22" s="1505"/>
      <c r="M22" s="1505"/>
      <c r="N22" s="1505"/>
      <c r="O22" s="1505"/>
      <c r="P22" s="1505"/>
      <c r="Q22" s="1505"/>
      <c r="R22" s="1505"/>
      <c r="S22" s="1506"/>
    </row>
    <row r="23" spans="2:19" ht="49.5" customHeight="1" x14ac:dyDescent="0.3">
      <c r="B23" s="938"/>
      <c r="C23" s="1503" t="s">
        <v>2184</v>
      </c>
      <c r="D23" s="1504"/>
      <c r="E23" s="1504"/>
      <c r="F23" s="1504"/>
      <c r="G23" s="1505"/>
      <c r="H23" s="1505"/>
      <c r="I23" s="1505"/>
      <c r="J23" s="1505"/>
      <c r="K23" s="1505"/>
      <c r="L23" s="1505"/>
      <c r="M23" s="1505"/>
      <c r="N23" s="1505"/>
      <c r="O23" s="1505"/>
      <c r="P23" s="1505"/>
      <c r="Q23" s="1505"/>
      <c r="R23" s="1505"/>
      <c r="S23" s="1506"/>
    </row>
    <row r="24" spans="2:19" ht="102" customHeight="1" x14ac:dyDescent="0.3">
      <c r="B24" s="938"/>
      <c r="C24" s="1503" t="s">
        <v>2185</v>
      </c>
      <c r="D24" s="1504"/>
      <c r="E24" s="1504"/>
      <c r="F24" s="1504"/>
      <c r="G24" s="1505"/>
      <c r="H24" s="1505"/>
      <c r="I24" s="1505"/>
      <c r="J24" s="1505"/>
      <c r="K24" s="1505"/>
      <c r="L24" s="1505"/>
      <c r="M24" s="1505"/>
      <c r="N24" s="1505"/>
      <c r="O24" s="1505"/>
      <c r="P24" s="1505"/>
      <c r="Q24" s="1505"/>
      <c r="R24" s="1505"/>
      <c r="S24" s="1506"/>
    </row>
    <row r="25" spans="2:19" x14ac:dyDescent="0.3">
      <c r="B25" s="304" t="s">
        <v>150</v>
      </c>
      <c r="C25" s="1520" t="s">
        <v>1249</v>
      </c>
      <c r="D25" s="1520"/>
      <c r="E25" s="1520"/>
      <c r="F25" s="1520"/>
      <c r="G25" s="1520"/>
      <c r="H25" s="1520"/>
      <c r="I25" s="1520"/>
      <c r="J25" s="1520"/>
      <c r="K25" s="1520"/>
      <c r="L25" s="1520"/>
      <c r="M25" s="1520"/>
      <c r="N25" s="1520"/>
      <c r="O25" s="1520"/>
      <c r="P25" s="1520"/>
      <c r="Q25" s="1520"/>
      <c r="R25" s="1520"/>
      <c r="S25" s="1520"/>
    </row>
    <row r="26" spans="2:19" ht="46.5" customHeight="1" x14ac:dyDescent="0.3">
      <c r="B26" s="938"/>
      <c r="C26" s="1503" t="s">
        <v>2186</v>
      </c>
      <c r="D26" s="1504"/>
      <c r="E26" s="1504"/>
      <c r="F26" s="1504"/>
      <c r="G26" s="1505"/>
      <c r="H26" s="1505"/>
      <c r="I26" s="1505"/>
      <c r="J26" s="1505"/>
      <c r="K26" s="1505"/>
      <c r="L26" s="1505"/>
      <c r="M26" s="1505"/>
      <c r="N26" s="1505"/>
      <c r="O26" s="1505"/>
      <c r="P26" s="1505"/>
      <c r="Q26" s="1505"/>
      <c r="R26" s="1505"/>
      <c r="S26" s="1506"/>
    </row>
    <row r="27" spans="2:19" x14ac:dyDescent="0.3">
      <c r="B27" s="305" t="s">
        <v>135</v>
      </c>
      <c r="C27" s="1521" t="s">
        <v>1250</v>
      </c>
      <c r="D27" s="1521"/>
      <c r="E27" s="1521"/>
      <c r="F27" s="1521"/>
      <c r="G27" s="1521"/>
      <c r="H27" s="1521"/>
      <c r="I27" s="1521"/>
      <c r="J27" s="1521"/>
      <c r="K27" s="1521"/>
      <c r="L27" s="1521"/>
      <c r="M27" s="1521"/>
      <c r="N27" s="1521"/>
      <c r="O27" s="1521"/>
      <c r="P27" s="1521"/>
      <c r="Q27" s="1521"/>
      <c r="R27" s="1521"/>
      <c r="S27" s="1521"/>
    </row>
    <row r="28" spans="2:19" ht="84" customHeight="1" x14ac:dyDescent="0.3">
      <c r="B28" s="938"/>
      <c r="C28" s="1503" t="s">
        <v>2187</v>
      </c>
      <c r="D28" s="1504"/>
      <c r="E28" s="1504"/>
      <c r="F28" s="1504"/>
      <c r="G28" s="1505"/>
      <c r="H28" s="1505"/>
      <c r="I28" s="1505"/>
      <c r="J28" s="1505"/>
      <c r="K28" s="1505"/>
      <c r="L28" s="1505"/>
      <c r="M28" s="1505"/>
      <c r="N28" s="1505"/>
      <c r="O28" s="1505"/>
      <c r="P28" s="1505"/>
      <c r="Q28" s="1505"/>
      <c r="R28" s="1505"/>
      <c r="S28" s="1506"/>
    </row>
    <row r="29" spans="2:19" x14ac:dyDescent="0.3">
      <c r="B29" s="1510" t="s">
        <v>137</v>
      </c>
      <c r="C29" s="1512" t="s">
        <v>1251</v>
      </c>
      <c r="D29" s="1512"/>
      <c r="E29" s="1512"/>
      <c r="F29" s="1512"/>
      <c r="G29" s="1512"/>
      <c r="H29" s="1512"/>
      <c r="I29" s="1512"/>
      <c r="J29" s="1512"/>
      <c r="K29" s="1512"/>
      <c r="L29" s="1512"/>
      <c r="M29" s="1512"/>
      <c r="N29" s="1512"/>
      <c r="O29" s="1512"/>
      <c r="P29" s="1512"/>
      <c r="Q29" s="1512"/>
      <c r="R29" s="1512"/>
      <c r="S29" s="1512"/>
    </row>
    <row r="30" spans="2:19" x14ac:dyDescent="0.3">
      <c r="B30" s="1515"/>
      <c r="C30" s="302" t="s">
        <v>1238</v>
      </c>
      <c r="D30" s="1517" t="s">
        <v>1252</v>
      </c>
      <c r="E30" s="1517"/>
      <c r="F30" s="1517"/>
      <c r="G30" s="1517"/>
      <c r="H30" s="1517"/>
      <c r="I30" s="1517"/>
      <c r="J30" s="1517"/>
      <c r="K30" s="1517"/>
      <c r="L30" s="1517"/>
      <c r="M30" s="1517"/>
      <c r="N30" s="1517"/>
      <c r="O30" s="1517"/>
      <c r="P30" s="1517"/>
      <c r="Q30" s="1517"/>
      <c r="R30" s="1517"/>
      <c r="S30" s="1517"/>
    </row>
    <row r="31" spans="2:19" x14ac:dyDescent="0.3">
      <c r="B31" s="1515"/>
      <c r="C31" s="302" t="s">
        <v>1238</v>
      </c>
      <c r="D31" s="1517" t="s">
        <v>1253</v>
      </c>
      <c r="E31" s="1517"/>
      <c r="F31" s="1517"/>
      <c r="G31" s="1517"/>
      <c r="H31" s="1517"/>
      <c r="I31" s="1517"/>
      <c r="J31" s="1517"/>
      <c r="K31" s="1517"/>
      <c r="L31" s="1517"/>
      <c r="M31" s="1517"/>
      <c r="N31" s="1517"/>
      <c r="O31" s="1517"/>
      <c r="P31" s="1517"/>
      <c r="Q31" s="1517"/>
      <c r="R31" s="1517"/>
      <c r="S31" s="1517"/>
    </row>
    <row r="32" spans="2:19" x14ac:dyDescent="0.3">
      <c r="B32" s="1515"/>
      <c r="C32" s="302" t="s">
        <v>1238</v>
      </c>
      <c r="D32" s="1516" t="s">
        <v>1254</v>
      </c>
      <c r="E32" s="1516"/>
      <c r="F32" s="1516"/>
      <c r="G32" s="1516"/>
      <c r="H32" s="1516"/>
      <c r="I32" s="1516"/>
      <c r="J32" s="1516"/>
      <c r="K32" s="1516"/>
      <c r="L32" s="1516"/>
      <c r="M32" s="1516"/>
      <c r="N32" s="1516"/>
      <c r="O32" s="1516"/>
      <c r="P32" s="1516"/>
      <c r="Q32" s="1516"/>
      <c r="R32" s="1516"/>
      <c r="S32" s="1516"/>
    </row>
    <row r="33" spans="2:19" ht="29.4" customHeight="1" x14ac:dyDescent="0.3">
      <c r="B33" s="1511"/>
      <c r="C33" s="303" t="s">
        <v>1238</v>
      </c>
      <c r="D33" s="1513" t="s">
        <v>1255</v>
      </c>
      <c r="E33" s="1513"/>
      <c r="F33" s="1513"/>
      <c r="G33" s="1513"/>
      <c r="H33" s="1513"/>
      <c r="I33" s="1513"/>
      <c r="J33" s="1513"/>
      <c r="K33" s="1513"/>
      <c r="L33" s="1513"/>
      <c r="M33" s="1513"/>
      <c r="N33" s="1513"/>
      <c r="O33" s="1513"/>
      <c r="P33" s="1513"/>
      <c r="Q33" s="1513"/>
      <c r="R33" s="1513"/>
      <c r="S33" s="1513"/>
    </row>
    <row r="34" spans="2:19" ht="199.5" customHeight="1" x14ac:dyDescent="0.3">
      <c r="B34" s="938"/>
      <c r="C34" s="1503" t="s">
        <v>2188</v>
      </c>
      <c r="D34" s="1504"/>
      <c r="E34" s="1504"/>
      <c r="F34" s="1504"/>
      <c r="G34" s="1505"/>
      <c r="H34" s="1505"/>
      <c r="I34" s="1505"/>
      <c r="J34" s="1505"/>
      <c r="K34" s="1505"/>
      <c r="L34" s="1505"/>
      <c r="M34" s="1505"/>
      <c r="N34" s="1505"/>
      <c r="O34" s="1505"/>
      <c r="P34" s="1505"/>
      <c r="Q34" s="1505"/>
      <c r="R34" s="1505"/>
      <c r="S34" s="1506"/>
    </row>
    <row r="35" spans="2:19" x14ac:dyDescent="0.3">
      <c r="B35" s="1515" t="s">
        <v>140</v>
      </c>
      <c r="C35" s="1517" t="s">
        <v>1256</v>
      </c>
      <c r="D35" s="1517"/>
      <c r="E35" s="1517"/>
      <c r="F35" s="1517"/>
      <c r="G35" s="1517"/>
      <c r="H35" s="1517"/>
      <c r="I35" s="1517"/>
      <c r="J35" s="1517"/>
      <c r="K35" s="1517"/>
      <c r="L35" s="1517"/>
      <c r="M35" s="1517"/>
      <c r="N35" s="1517"/>
      <c r="O35" s="1517"/>
      <c r="P35" s="1517"/>
      <c r="Q35" s="1517"/>
      <c r="R35" s="1517"/>
      <c r="S35" s="1517"/>
    </row>
    <row r="36" spans="2:19" ht="25.95" customHeight="1" x14ac:dyDescent="0.3">
      <c r="B36" s="1515"/>
      <c r="C36" s="302" t="s">
        <v>1238</v>
      </c>
      <c r="D36" s="1516" t="s">
        <v>1257</v>
      </c>
      <c r="E36" s="1516"/>
      <c r="F36" s="1516"/>
      <c r="G36" s="1516"/>
      <c r="H36" s="1516"/>
      <c r="I36" s="1516"/>
      <c r="J36" s="1516"/>
      <c r="K36" s="1516"/>
      <c r="L36" s="1516"/>
      <c r="M36" s="1516"/>
      <c r="N36" s="1516"/>
      <c r="O36" s="1516"/>
      <c r="P36" s="1516"/>
      <c r="Q36" s="1516"/>
      <c r="R36" s="1516"/>
      <c r="S36" s="1516"/>
    </row>
    <row r="37" spans="2:19" x14ac:dyDescent="0.3">
      <c r="B37" s="1515"/>
      <c r="C37" s="302" t="s">
        <v>1238</v>
      </c>
      <c r="D37" s="1516" t="s">
        <v>1258</v>
      </c>
      <c r="E37" s="1516"/>
      <c r="F37" s="1516"/>
      <c r="G37" s="1516"/>
      <c r="H37" s="1516"/>
      <c r="I37" s="1516"/>
      <c r="J37" s="1516"/>
      <c r="K37" s="1516"/>
      <c r="L37" s="1516"/>
      <c r="M37" s="1516"/>
      <c r="N37" s="1516"/>
      <c r="O37" s="1516"/>
      <c r="P37" s="1516"/>
      <c r="Q37" s="1516"/>
      <c r="R37" s="1516"/>
      <c r="S37" s="1516"/>
    </row>
    <row r="38" spans="2:19" x14ac:dyDescent="0.3">
      <c r="B38" s="1515"/>
      <c r="C38" s="302" t="s">
        <v>1238</v>
      </c>
      <c r="D38" s="1514" t="s">
        <v>1259</v>
      </c>
      <c r="E38" s="1514"/>
      <c r="F38" s="1514"/>
      <c r="G38" s="1514"/>
      <c r="H38" s="1514"/>
      <c r="I38" s="1514"/>
      <c r="J38" s="1514"/>
      <c r="K38" s="1514"/>
      <c r="L38" s="1514"/>
      <c r="M38" s="1514"/>
      <c r="N38" s="1514"/>
      <c r="O38" s="1514"/>
      <c r="P38" s="1514"/>
      <c r="Q38" s="1514"/>
      <c r="R38" s="1514"/>
      <c r="S38" s="1514"/>
    </row>
    <row r="39" spans="2:19" ht="160.5" customHeight="1" x14ac:dyDescent="0.3">
      <c r="B39" s="938"/>
      <c r="C39" s="1503" t="s">
        <v>2189</v>
      </c>
      <c r="D39" s="1504"/>
      <c r="E39" s="1504"/>
      <c r="F39" s="1504"/>
      <c r="G39" s="1505"/>
      <c r="H39" s="1505"/>
      <c r="I39" s="1505"/>
      <c r="J39" s="1505"/>
      <c r="K39" s="1505"/>
      <c r="L39" s="1505"/>
      <c r="M39" s="1505"/>
      <c r="N39" s="1505"/>
      <c r="O39" s="1505"/>
      <c r="P39" s="1505"/>
      <c r="Q39" s="1505"/>
      <c r="R39" s="1505"/>
      <c r="S39" s="1506"/>
    </row>
    <row r="40" spans="2:19" x14ac:dyDescent="0.3">
      <c r="B40" s="1510" t="s">
        <v>143</v>
      </c>
      <c r="C40" s="1519" t="s">
        <v>1260</v>
      </c>
      <c r="D40" s="1519"/>
      <c r="E40" s="1519"/>
      <c r="F40" s="1519"/>
      <c r="G40" s="1519"/>
      <c r="H40" s="1519"/>
      <c r="I40" s="1519"/>
      <c r="J40" s="1519"/>
      <c r="K40" s="1519"/>
      <c r="L40" s="1519"/>
      <c r="M40" s="1519"/>
      <c r="N40" s="1519"/>
      <c r="O40" s="1519"/>
      <c r="P40" s="1519"/>
      <c r="Q40" s="1519"/>
      <c r="R40" s="1519"/>
      <c r="S40" s="1519"/>
    </row>
    <row r="41" spans="2:19" ht="27" customHeight="1" x14ac:dyDescent="0.3">
      <c r="B41" s="1515"/>
      <c r="C41" s="302" t="s">
        <v>1238</v>
      </c>
      <c r="D41" s="1516" t="s">
        <v>1261</v>
      </c>
      <c r="E41" s="1516"/>
      <c r="F41" s="1516"/>
      <c r="G41" s="1516"/>
      <c r="H41" s="1516"/>
      <c r="I41" s="1516"/>
      <c r="J41" s="1516"/>
      <c r="K41" s="1516"/>
      <c r="L41" s="1516"/>
      <c r="M41" s="1516"/>
      <c r="N41" s="1516"/>
      <c r="O41" s="1516"/>
      <c r="P41" s="1516"/>
      <c r="Q41" s="1516"/>
      <c r="R41" s="1516"/>
      <c r="S41" s="1516"/>
    </row>
    <row r="42" spans="2:19" ht="37.5" customHeight="1" x14ac:dyDescent="0.3">
      <c r="B42" s="304" t="s">
        <v>259</v>
      </c>
      <c r="C42" s="1509" t="s">
        <v>1262</v>
      </c>
      <c r="D42" s="1509"/>
      <c r="E42" s="1509"/>
      <c r="F42" s="1509"/>
      <c r="G42" s="1509"/>
      <c r="H42" s="1509"/>
      <c r="I42" s="1509"/>
      <c r="J42" s="1509"/>
      <c r="K42" s="1509"/>
      <c r="L42" s="1509"/>
      <c r="M42" s="1509"/>
      <c r="N42" s="1509"/>
      <c r="O42" s="1509"/>
      <c r="P42" s="1509"/>
      <c r="Q42" s="1509"/>
      <c r="R42" s="1509"/>
      <c r="S42" s="1509"/>
    </row>
    <row r="43" spans="2:19" ht="30" customHeight="1" x14ac:dyDescent="0.3">
      <c r="B43" s="1510" t="s">
        <v>308</v>
      </c>
      <c r="C43" s="1512" t="s">
        <v>1263</v>
      </c>
      <c r="D43" s="1512"/>
      <c r="E43" s="1512"/>
      <c r="F43" s="1512"/>
      <c r="G43" s="1512"/>
      <c r="H43" s="1512"/>
      <c r="I43" s="1512"/>
      <c r="J43" s="1512"/>
      <c r="K43" s="1512"/>
      <c r="L43" s="1512"/>
      <c r="M43" s="1512"/>
      <c r="N43" s="1512"/>
      <c r="O43" s="1512"/>
      <c r="P43" s="1512"/>
      <c r="Q43" s="1512"/>
      <c r="R43" s="1512"/>
      <c r="S43" s="1512"/>
    </row>
    <row r="44" spans="2:19" ht="30" customHeight="1" x14ac:dyDescent="0.3">
      <c r="B44" s="1511"/>
      <c r="C44" s="303" t="s">
        <v>1238</v>
      </c>
      <c r="D44" s="1513" t="s">
        <v>1264</v>
      </c>
      <c r="E44" s="1513"/>
      <c r="F44" s="1513"/>
      <c r="G44" s="1513"/>
      <c r="H44" s="1513"/>
      <c r="I44" s="1513"/>
      <c r="J44" s="1513"/>
      <c r="K44" s="1513"/>
      <c r="L44" s="1513"/>
      <c r="M44" s="1513"/>
      <c r="N44" s="1513"/>
      <c r="O44" s="1513"/>
      <c r="P44" s="1513"/>
      <c r="Q44" s="1513"/>
      <c r="R44" s="1513"/>
      <c r="S44" s="1513"/>
    </row>
    <row r="45" spans="2:19" x14ac:dyDescent="0.3">
      <c r="B45" s="304" t="s">
        <v>1265</v>
      </c>
      <c r="C45" s="1518" t="s">
        <v>1266</v>
      </c>
      <c r="D45" s="1518"/>
      <c r="E45" s="1518"/>
      <c r="F45" s="1518"/>
      <c r="G45" s="1518"/>
      <c r="H45" s="1518"/>
      <c r="I45" s="1518"/>
      <c r="J45" s="1518"/>
      <c r="K45" s="1518"/>
      <c r="L45" s="1518"/>
      <c r="M45" s="1518"/>
      <c r="N45" s="1518"/>
      <c r="O45" s="1518"/>
      <c r="P45" s="1518"/>
      <c r="Q45" s="1518"/>
      <c r="R45" s="1518"/>
      <c r="S45" s="1518"/>
    </row>
  </sheetData>
  <mergeCells count="46">
    <mergeCell ref="B6:B10"/>
    <mergeCell ref="C6:S6"/>
    <mergeCell ref="D7:S7"/>
    <mergeCell ref="D8:S8"/>
    <mergeCell ref="D9:S9"/>
    <mergeCell ref="D10:S10"/>
    <mergeCell ref="C45:S45"/>
    <mergeCell ref="B40:B41"/>
    <mergeCell ref="C40:S40"/>
    <mergeCell ref="D41:S41"/>
    <mergeCell ref="C25:S25"/>
    <mergeCell ref="C27:S27"/>
    <mergeCell ref="B29:B33"/>
    <mergeCell ref="C29:S29"/>
    <mergeCell ref="D30:S30"/>
    <mergeCell ref="D31:S31"/>
    <mergeCell ref="D32:S32"/>
    <mergeCell ref="D33:S33"/>
    <mergeCell ref="B35:B38"/>
    <mergeCell ref="C35:S35"/>
    <mergeCell ref="D36:S36"/>
    <mergeCell ref="D37:S37"/>
    <mergeCell ref="C39:S39"/>
    <mergeCell ref="D11:S11"/>
    <mergeCell ref="C42:S42"/>
    <mergeCell ref="B43:B44"/>
    <mergeCell ref="C43:S43"/>
    <mergeCell ref="D44:S44"/>
    <mergeCell ref="D38:S38"/>
    <mergeCell ref="B12:B17"/>
    <mergeCell ref="C12:S12"/>
    <mergeCell ref="D13:S13"/>
    <mergeCell ref="D14:S14"/>
    <mergeCell ref="D15:S15"/>
    <mergeCell ref="D16:S16"/>
    <mergeCell ref="D17:S17"/>
    <mergeCell ref="C23:S23"/>
    <mergeCell ref="C24:S24"/>
    <mergeCell ref="C26:S26"/>
    <mergeCell ref="C28:S28"/>
    <mergeCell ref="C34:S34"/>
    <mergeCell ref="C18:S18"/>
    <mergeCell ref="C19:S19"/>
    <mergeCell ref="C20:S20"/>
    <mergeCell ref="C21:S21"/>
    <mergeCell ref="C22:S22"/>
  </mergeCells>
  <pageMargins left="0.70866141732283472" right="0.70866141732283472" top="0.74803149606299213" bottom="0.74803149606299213" header="0.31496062992125984" footer="0.31496062992125984"/>
  <pageSetup paperSize="9" scale="72" orientation="landscape" r:id="rId1"/>
  <headerFooter>
    <oddHeader>&amp;CCS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pageSetUpPr fitToPage="1"/>
  </sheetPr>
  <dimension ref="A1:J27"/>
  <sheetViews>
    <sheetView showGridLines="0" view="pageLayout" zoomScaleNormal="100" workbookViewId="0"/>
  </sheetViews>
  <sheetFormatPr defaultColWidth="9.109375" defaultRowHeight="14.4" x14ac:dyDescent="0.3"/>
  <cols>
    <col min="1" max="1" width="9.109375" style="34"/>
    <col min="2" max="2" width="9.5546875" style="34" customWidth="1"/>
    <col min="3" max="3" width="8.109375" style="34" customWidth="1"/>
    <col min="4" max="4" width="9.109375" style="34"/>
    <col min="5" max="5" width="22" style="34" customWidth="1"/>
    <col min="6" max="6" width="20.109375" style="34" customWidth="1"/>
    <col min="7" max="8" width="22" style="34" customWidth="1"/>
    <col min="9" max="9" width="32.109375" style="34" customWidth="1"/>
    <col min="10" max="16384" width="9.109375" style="34"/>
  </cols>
  <sheetData>
    <row r="1" spans="1:10" ht="18" x14ac:dyDescent="0.35">
      <c r="C1" s="395" t="s">
        <v>1230</v>
      </c>
    </row>
    <row r="3" spans="1:10" x14ac:dyDescent="0.3">
      <c r="F3" s="306" t="s">
        <v>6</v>
      </c>
      <c r="G3" s="306" t="s">
        <v>7</v>
      </c>
      <c r="H3" s="306" t="s">
        <v>8</v>
      </c>
      <c r="I3" s="306" t="s">
        <v>43</v>
      </c>
    </row>
    <row r="4" spans="1:10" ht="43.2" x14ac:dyDescent="0.3">
      <c r="C4" s="1472"/>
      <c r="D4" s="1472"/>
      <c r="E4" s="1472"/>
      <c r="F4" s="30" t="s">
        <v>1267</v>
      </c>
      <c r="G4" s="30" t="s">
        <v>1268</v>
      </c>
      <c r="H4" s="30" t="s">
        <v>1269</v>
      </c>
      <c r="I4" s="124" t="s">
        <v>1270</v>
      </c>
    </row>
    <row r="5" spans="1:10" ht="15" customHeight="1" x14ac:dyDescent="0.3">
      <c r="A5" s="307"/>
      <c r="B5" s="306">
        <v>1</v>
      </c>
      <c r="C5" s="1522" t="s">
        <v>1271</v>
      </c>
      <c r="D5" s="1523"/>
      <c r="E5" s="150" t="s">
        <v>1272</v>
      </c>
      <c r="F5" s="923">
        <v>5</v>
      </c>
      <c r="G5" s="923">
        <v>4</v>
      </c>
      <c r="H5" s="923">
        <v>7</v>
      </c>
      <c r="I5" s="923">
        <v>3</v>
      </c>
    </row>
    <row r="6" spans="1:10" x14ac:dyDescent="0.3">
      <c r="B6" s="306">
        <v>2</v>
      </c>
      <c r="C6" s="1524"/>
      <c r="D6" s="1119"/>
      <c r="E6" s="150" t="s">
        <v>1273</v>
      </c>
      <c r="F6" s="923">
        <v>0</v>
      </c>
      <c r="G6" s="923">
        <v>12988</v>
      </c>
      <c r="H6" s="923">
        <v>10149</v>
      </c>
      <c r="I6" s="923">
        <v>240</v>
      </c>
    </row>
    <row r="7" spans="1:10" x14ac:dyDescent="0.3">
      <c r="B7" s="306">
        <v>3</v>
      </c>
      <c r="C7" s="1524"/>
      <c r="D7" s="1119"/>
      <c r="E7" s="308" t="s">
        <v>1274</v>
      </c>
      <c r="F7" s="923">
        <v>0</v>
      </c>
      <c r="G7" s="923">
        <v>12988</v>
      </c>
      <c r="H7" s="923">
        <v>10149</v>
      </c>
      <c r="I7" s="923">
        <v>240</v>
      </c>
    </row>
    <row r="8" spans="1:10" x14ac:dyDescent="0.3">
      <c r="B8" s="306">
        <v>4</v>
      </c>
      <c r="C8" s="1524"/>
      <c r="D8" s="1119"/>
      <c r="E8" s="308" t="s">
        <v>1275</v>
      </c>
      <c r="F8" s="924"/>
      <c r="G8" s="924"/>
      <c r="H8" s="924"/>
      <c r="I8" s="924"/>
    </row>
    <row r="9" spans="1:10" ht="43.2" x14ac:dyDescent="0.3">
      <c r="B9" s="306" t="s">
        <v>1276</v>
      </c>
      <c r="C9" s="1524"/>
      <c r="D9" s="1119"/>
      <c r="E9" s="309" t="s">
        <v>1277</v>
      </c>
      <c r="F9" s="923"/>
      <c r="G9" s="923"/>
      <c r="H9" s="923"/>
      <c r="I9" s="923"/>
      <c r="J9" s="923"/>
    </row>
    <row r="10" spans="1:10" ht="57.6" x14ac:dyDescent="0.3">
      <c r="B10" s="306">
        <v>5</v>
      </c>
      <c r="C10" s="1524"/>
      <c r="D10" s="1119"/>
      <c r="E10" s="309" t="s">
        <v>1278</v>
      </c>
      <c r="F10" s="923"/>
      <c r="G10" s="923"/>
      <c r="H10" s="923"/>
      <c r="I10" s="923"/>
    </row>
    <row r="11" spans="1:10" x14ac:dyDescent="0.3">
      <c r="B11" s="306" t="s">
        <v>1279</v>
      </c>
      <c r="C11" s="1524"/>
      <c r="D11" s="1119"/>
      <c r="E11" s="308" t="s">
        <v>1280</v>
      </c>
      <c r="F11" s="923"/>
      <c r="G11" s="923"/>
      <c r="H11" s="923"/>
      <c r="I11" s="923"/>
    </row>
    <row r="12" spans="1:10" x14ac:dyDescent="0.3">
      <c r="B12" s="306">
        <v>6</v>
      </c>
      <c r="C12" s="1524"/>
      <c r="D12" s="1119"/>
      <c r="E12" s="308" t="s">
        <v>1275</v>
      </c>
      <c r="F12" s="924"/>
      <c r="G12" s="924"/>
      <c r="H12" s="924"/>
      <c r="I12" s="924"/>
    </row>
    <row r="13" spans="1:10" x14ac:dyDescent="0.3">
      <c r="B13" s="306">
        <v>7</v>
      </c>
      <c r="C13" s="1524"/>
      <c r="D13" s="1119"/>
      <c r="E13" s="308" t="s">
        <v>1281</v>
      </c>
      <c r="F13" s="923"/>
      <c r="G13" s="923"/>
      <c r="H13" s="923"/>
      <c r="I13" s="923"/>
    </row>
    <row r="14" spans="1:10" x14ac:dyDescent="0.3">
      <c r="B14" s="306">
        <v>8</v>
      </c>
      <c r="C14" s="1525"/>
      <c r="D14" s="1121"/>
      <c r="E14" s="308" t="s">
        <v>1275</v>
      </c>
      <c r="F14" s="924"/>
      <c r="G14" s="924"/>
      <c r="H14" s="924"/>
      <c r="I14" s="924"/>
    </row>
    <row r="15" spans="1:10" x14ac:dyDescent="0.3">
      <c r="B15" s="306">
        <v>9</v>
      </c>
      <c r="C15" s="1526" t="s">
        <v>1282</v>
      </c>
      <c r="D15" s="1526"/>
      <c r="E15" s="150" t="s">
        <v>1272</v>
      </c>
      <c r="F15" s="923"/>
      <c r="G15" s="923">
        <v>4</v>
      </c>
      <c r="H15" s="923">
        <v>7</v>
      </c>
      <c r="I15" s="923"/>
    </row>
    <row r="16" spans="1:10" x14ac:dyDescent="0.3">
      <c r="B16" s="306">
        <v>10</v>
      </c>
      <c r="C16" s="1526"/>
      <c r="D16" s="1526"/>
      <c r="E16" s="150" t="s">
        <v>1283</v>
      </c>
      <c r="F16" s="923"/>
      <c r="G16" s="923">
        <v>3644</v>
      </c>
      <c r="H16" s="923">
        <v>1962</v>
      </c>
      <c r="I16" s="923"/>
    </row>
    <row r="17" spans="2:9" x14ac:dyDescent="0.3">
      <c r="B17" s="306">
        <v>11</v>
      </c>
      <c r="C17" s="1526"/>
      <c r="D17" s="1526"/>
      <c r="E17" s="308" t="s">
        <v>1274</v>
      </c>
      <c r="F17" s="923"/>
      <c r="G17" s="923">
        <v>3644</v>
      </c>
      <c r="H17" s="923">
        <v>1962</v>
      </c>
      <c r="I17" s="923"/>
    </row>
    <row r="18" spans="2:9" x14ac:dyDescent="0.3">
      <c r="B18" s="306">
        <v>12</v>
      </c>
      <c r="C18" s="1526"/>
      <c r="D18" s="1526"/>
      <c r="E18" s="310" t="s">
        <v>1284</v>
      </c>
      <c r="F18" s="923">
        <v>0</v>
      </c>
      <c r="G18" s="923">
        <v>2187</v>
      </c>
      <c r="H18" s="923"/>
      <c r="I18" s="923"/>
    </row>
    <row r="19" spans="2:9" ht="43.2" x14ac:dyDescent="0.3">
      <c r="B19" s="306" t="s">
        <v>1285</v>
      </c>
      <c r="C19" s="1526"/>
      <c r="D19" s="1526"/>
      <c r="E19" s="309" t="s">
        <v>1277</v>
      </c>
      <c r="F19" s="923"/>
      <c r="G19" s="923"/>
      <c r="H19" s="923"/>
      <c r="I19" s="923"/>
    </row>
    <row r="20" spans="2:9" x14ac:dyDescent="0.3">
      <c r="B20" s="306" t="s">
        <v>1286</v>
      </c>
      <c r="C20" s="1526"/>
      <c r="D20" s="1526"/>
      <c r="E20" s="310" t="s">
        <v>1284</v>
      </c>
      <c r="F20" s="923"/>
      <c r="G20" s="923"/>
      <c r="H20" s="923"/>
      <c r="I20" s="923"/>
    </row>
    <row r="21" spans="2:9" ht="57.6" x14ac:dyDescent="0.3">
      <c r="B21" s="306" t="s">
        <v>1287</v>
      </c>
      <c r="C21" s="1526"/>
      <c r="D21" s="1526"/>
      <c r="E21" s="309" t="s">
        <v>1278</v>
      </c>
      <c r="F21" s="923"/>
      <c r="G21" s="923"/>
      <c r="H21" s="923"/>
      <c r="I21" s="923"/>
    </row>
    <row r="22" spans="2:9" x14ac:dyDescent="0.3">
      <c r="B22" s="306" t="s">
        <v>1288</v>
      </c>
      <c r="C22" s="1526"/>
      <c r="D22" s="1526"/>
      <c r="E22" s="310" t="s">
        <v>1284</v>
      </c>
      <c r="F22" s="923"/>
      <c r="G22" s="923"/>
      <c r="H22" s="923"/>
      <c r="I22" s="923"/>
    </row>
    <row r="23" spans="2:9" x14ac:dyDescent="0.3">
      <c r="B23" s="306" t="s">
        <v>1289</v>
      </c>
      <c r="C23" s="1526"/>
      <c r="D23" s="1526"/>
      <c r="E23" s="308" t="s">
        <v>1280</v>
      </c>
      <c r="F23" s="923"/>
      <c r="G23" s="923"/>
      <c r="H23" s="923"/>
      <c r="I23" s="923"/>
    </row>
    <row r="24" spans="2:9" x14ac:dyDescent="0.3">
      <c r="B24" s="306" t="s">
        <v>1290</v>
      </c>
      <c r="C24" s="1526"/>
      <c r="D24" s="1526"/>
      <c r="E24" s="310" t="s">
        <v>1284</v>
      </c>
      <c r="F24" s="923"/>
      <c r="G24" s="923"/>
      <c r="H24" s="923"/>
      <c r="I24" s="923"/>
    </row>
    <row r="25" spans="2:9" x14ac:dyDescent="0.3">
      <c r="B25" s="306">
        <v>15</v>
      </c>
      <c r="C25" s="1526"/>
      <c r="D25" s="1526"/>
      <c r="E25" s="308" t="s">
        <v>1281</v>
      </c>
      <c r="F25" s="923"/>
      <c r="G25" s="923"/>
      <c r="H25" s="923"/>
      <c r="I25" s="923"/>
    </row>
    <row r="26" spans="2:9" x14ac:dyDescent="0.3">
      <c r="B26" s="306">
        <v>16</v>
      </c>
      <c r="C26" s="1526"/>
      <c r="D26" s="1526"/>
      <c r="E26" s="310" t="s">
        <v>1284</v>
      </c>
      <c r="F26" s="923"/>
      <c r="G26" s="923"/>
      <c r="H26" s="923"/>
      <c r="I26" s="923"/>
    </row>
    <row r="27" spans="2:9" x14ac:dyDescent="0.3">
      <c r="B27" s="306">
        <v>17</v>
      </c>
      <c r="C27" s="1479" t="s">
        <v>1291</v>
      </c>
      <c r="D27" s="1479"/>
      <c r="E27" s="1479"/>
      <c r="F27" s="923">
        <v>0</v>
      </c>
      <c r="G27" s="923">
        <v>16632</v>
      </c>
      <c r="H27" s="923">
        <v>12111</v>
      </c>
      <c r="I27" s="923">
        <v>240</v>
      </c>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80" fitToHeight="0" orientation="landscape" cellComments="asDisplayed" r:id="rId1"/>
  <headerFooter>
    <oddHeader>&amp;CCS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theme="9" tint="0.79998168889431442"/>
    <pageSetUpPr fitToPage="1"/>
  </sheetPr>
  <dimension ref="A1:G29"/>
  <sheetViews>
    <sheetView showGridLines="0" view="pageLayout" topLeftCell="C1" zoomScale="90" zoomScaleNormal="100" zoomScalePageLayoutView="90" workbookViewId="0"/>
  </sheetViews>
  <sheetFormatPr defaultColWidth="9.109375" defaultRowHeight="14.4" x14ac:dyDescent="0.3"/>
  <cols>
    <col min="1" max="1" width="5" style="34" customWidth="1"/>
    <col min="2" max="2" width="43" style="34" customWidth="1"/>
    <col min="3" max="3" width="75.33203125" style="34" customWidth="1"/>
    <col min="4" max="4" width="24.44140625" style="34" customWidth="1"/>
    <col min="5" max="5" width="23.33203125" style="34" customWidth="1"/>
    <col min="6" max="6" width="21" style="34" customWidth="1"/>
    <col min="7" max="7" width="25" style="34" customWidth="1"/>
    <col min="8" max="8" width="25.33203125" style="34" customWidth="1"/>
    <col min="9" max="9" width="23.109375" style="34" customWidth="1"/>
    <col min="10" max="10" width="29.6640625" style="34" customWidth="1"/>
    <col min="11" max="11" width="22" style="34" customWidth="1"/>
    <col min="12" max="12" width="16.44140625" style="34" customWidth="1"/>
    <col min="13" max="13" width="14.88671875" style="34" customWidth="1"/>
    <col min="14" max="14" width="14.5546875" style="34" customWidth="1"/>
    <col min="15" max="15" width="31.5546875" style="34" customWidth="1"/>
    <col min="16" max="16384" width="9.109375" style="34"/>
  </cols>
  <sheetData>
    <row r="1" spans="1:7" ht="18" x14ac:dyDescent="0.35">
      <c r="B1" s="395" t="s">
        <v>1231</v>
      </c>
    </row>
    <row r="4" spans="1:7" x14ac:dyDescent="0.3">
      <c r="B4" s="39"/>
      <c r="D4" s="306" t="s">
        <v>6</v>
      </c>
      <c r="E4" s="306" t="s">
        <v>7</v>
      </c>
      <c r="F4" s="306" t="s">
        <v>8</v>
      </c>
      <c r="G4" s="306" t="s">
        <v>43</v>
      </c>
    </row>
    <row r="5" spans="1:7" ht="28.8" x14ac:dyDescent="0.3">
      <c r="B5" s="1534"/>
      <c r="C5" s="1535"/>
      <c r="D5" s="30" t="s">
        <v>1267</v>
      </c>
      <c r="E5" s="30" t="s">
        <v>1268</v>
      </c>
      <c r="F5" s="30" t="s">
        <v>1269</v>
      </c>
      <c r="G5" s="30" t="s">
        <v>1270</v>
      </c>
    </row>
    <row r="6" spans="1:7" x14ac:dyDescent="0.3">
      <c r="A6" s="306"/>
      <c r="B6" s="1531" t="s">
        <v>1292</v>
      </c>
      <c r="C6" s="1532"/>
      <c r="D6" s="1532"/>
      <c r="E6" s="1532"/>
      <c r="F6" s="1532"/>
      <c r="G6" s="1533"/>
    </row>
    <row r="7" spans="1:7" x14ac:dyDescent="0.3">
      <c r="A7" s="306">
        <v>1</v>
      </c>
      <c r="B7" s="1529" t="s">
        <v>1293</v>
      </c>
      <c r="C7" s="1530"/>
      <c r="D7" s="150"/>
      <c r="E7" s="150"/>
      <c r="F7" s="150"/>
      <c r="G7" s="150"/>
    </row>
    <row r="8" spans="1:7" x14ac:dyDescent="0.3">
      <c r="A8" s="306">
        <v>2</v>
      </c>
      <c r="B8" s="1529" t="s">
        <v>1294</v>
      </c>
      <c r="C8" s="1530"/>
      <c r="D8" s="150"/>
      <c r="E8" s="150"/>
      <c r="F8" s="150"/>
      <c r="G8" s="150"/>
    </row>
    <row r="9" spans="1:7" x14ac:dyDescent="0.3">
      <c r="A9" s="306">
        <v>3</v>
      </c>
      <c r="B9" s="1527" t="s">
        <v>1295</v>
      </c>
      <c r="C9" s="1528"/>
      <c r="D9" s="311"/>
      <c r="E9" s="311"/>
      <c r="F9" s="311"/>
      <c r="G9" s="312"/>
    </row>
    <row r="10" spans="1:7" x14ac:dyDescent="0.3">
      <c r="A10" s="306"/>
      <c r="B10" s="1531" t="s">
        <v>1296</v>
      </c>
      <c r="C10" s="1532"/>
      <c r="D10" s="1532"/>
      <c r="E10" s="1532"/>
      <c r="F10" s="1532"/>
      <c r="G10" s="1533"/>
    </row>
    <row r="11" spans="1:7" x14ac:dyDescent="0.3">
      <c r="A11" s="306">
        <v>4</v>
      </c>
      <c r="B11" s="1529" t="s">
        <v>1297</v>
      </c>
      <c r="C11" s="1530"/>
      <c r="D11" s="150"/>
      <c r="E11" s="150"/>
      <c r="F11" s="150"/>
      <c r="G11" s="150"/>
    </row>
    <row r="12" spans="1:7" x14ac:dyDescent="0.3">
      <c r="A12" s="306">
        <v>5</v>
      </c>
      <c r="B12" s="1529" t="s">
        <v>1298</v>
      </c>
      <c r="C12" s="1530"/>
      <c r="D12" s="150"/>
      <c r="E12" s="150"/>
      <c r="F12" s="150"/>
      <c r="G12" s="150"/>
    </row>
    <row r="13" spans="1:7" x14ac:dyDescent="0.3">
      <c r="A13" s="306"/>
      <c r="B13" s="1531" t="s">
        <v>1299</v>
      </c>
      <c r="C13" s="1532"/>
      <c r="D13" s="1532"/>
      <c r="E13" s="1532"/>
      <c r="F13" s="1532"/>
      <c r="G13" s="1533"/>
    </row>
    <row r="14" spans="1:7" x14ac:dyDescent="0.3">
      <c r="A14" s="306">
        <v>6</v>
      </c>
      <c r="B14" s="1529" t="s">
        <v>1300</v>
      </c>
      <c r="C14" s="1530"/>
      <c r="D14" s="150"/>
      <c r="E14" s="150"/>
      <c r="F14" s="150"/>
      <c r="G14" s="150"/>
    </row>
    <row r="15" spans="1:7" x14ac:dyDescent="0.3">
      <c r="A15" s="306">
        <v>7</v>
      </c>
      <c r="B15" s="1529" t="s">
        <v>1301</v>
      </c>
      <c r="C15" s="1530"/>
      <c r="D15" s="150"/>
      <c r="E15" s="150"/>
      <c r="F15" s="923"/>
      <c r="G15" s="150"/>
    </row>
    <row r="16" spans="1:7" x14ac:dyDescent="0.3">
      <c r="A16" s="306">
        <v>8</v>
      </c>
      <c r="B16" s="1527" t="s">
        <v>1302</v>
      </c>
      <c r="C16" s="1528"/>
      <c r="D16" s="150"/>
      <c r="E16" s="150"/>
      <c r="F16" s="923"/>
      <c r="G16" s="150"/>
    </row>
    <row r="17" spans="1:7" ht="15" customHeight="1" x14ac:dyDescent="0.3">
      <c r="A17" s="306">
        <v>9</v>
      </c>
      <c r="B17" s="1527" t="s">
        <v>1303</v>
      </c>
      <c r="C17" s="1528"/>
      <c r="D17" s="150"/>
      <c r="E17" s="150"/>
      <c r="F17" s="923"/>
      <c r="G17" s="150"/>
    </row>
    <row r="18" spans="1:7" ht="15" customHeight="1" x14ac:dyDescent="0.3">
      <c r="A18" s="306">
        <v>10</v>
      </c>
      <c r="B18" s="1527" t="s">
        <v>1304</v>
      </c>
      <c r="C18" s="1528"/>
      <c r="D18" s="150"/>
      <c r="E18" s="150"/>
      <c r="F18" s="923"/>
      <c r="G18" s="150"/>
    </row>
    <row r="19" spans="1:7" x14ac:dyDescent="0.3">
      <c r="A19" s="306">
        <v>11</v>
      </c>
      <c r="B19" s="1527" t="s">
        <v>1305</v>
      </c>
      <c r="C19" s="1528"/>
      <c r="D19" s="150"/>
      <c r="E19" s="150"/>
      <c r="F19" s="923"/>
      <c r="G19" s="150"/>
    </row>
    <row r="25" spans="1:7" x14ac:dyDescent="0.3">
      <c r="B25" s="1517"/>
      <c r="C25" s="1517"/>
      <c r="D25" s="1517"/>
      <c r="E25" s="1517"/>
      <c r="F25" s="1517"/>
      <c r="G25" s="1517"/>
    </row>
    <row r="29" spans="1:7" ht="29.25" customHeight="1" x14ac:dyDescent="0.3"/>
  </sheetData>
  <mergeCells count="16">
    <mergeCell ref="B10:G10"/>
    <mergeCell ref="B5:C5"/>
    <mergeCell ref="B6:G6"/>
    <mergeCell ref="B7:C7"/>
    <mergeCell ref="B8:C8"/>
    <mergeCell ref="B9:C9"/>
    <mergeCell ref="B17:C17"/>
    <mergeCell ref="B18:C18"/>
    <mergeCell ref="B19:C19"/>
    <mergeCell ref="B25:G25"/>
    <mergeCell ref="B11:C11"/>
    <mergeCell ref="B12:C12"/>
    <mergeCell ref="B13:G13"/>
    <mergeCell ref="B14:C14"/>
    <mergeCell ref="B15:C15"/>
    <mergeCell ref="B16:C16"/>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tabColor theme="9" tint="0.79998168889431442"/>
    <pageSetUpPr fitToPage="1"/>
  </sheetPr>
  <dimension ref="A1:X30"/>
  <sheetViews>
    <sheetView showGridLines="0" zoomScale="80" zoomScaleNormal="80" zoomScalePageLayoutView="85" workbookViewId="0"/>
  </sheetViews>
  <sheetFormatPr defaultColWidth="9.109375" defaultRowHeight="14.4" x14ac:dyDescent="0.3"/>
  <cols>
    <col min="1" max="1" width="9.109375" style="34"/>
    <col min="2" max="2" width="28.6640625" style="34" customWidth="1"/>
    <col min="3" max="7" width="20" style="34" customWidth="1"/>
    <col min="8" max="8" width="20" style="313" customWidth="1"/>
    <col min="9" max="9" width="20" style="34" customWidth="1"/>
    <col min="10" max="10" width="22.109375" style="34" customWidth="1"/>
    <col min="11" max="11" width="9.109375" style="34"/>
    <col min="12" max="12" width="255.6640625" style="34" bestFit="1" customWidth="1"/>
    <col min="13" max="16384" width="9.109375" style="34"/>
  </cols>
  <sheetData>
    <row r="1" spans="1:24" ht="18" x14ac:dyDescent="0.35">
      <c r="B1" s="395" t="s">
        <v>1232</v>
      </c>
    </row>
    <row r="2" spans="1:24" ht="14.25" customHeight="1" x14ac:dyDescent="0.3">
      <c r="B2" s="321"/>
      <c r="C2" s="321"/>
      <c r="D2" s="321"/>
      <c r="E2" s="321"/>
      <c r="F2" s="321"/>
      <c r="G2" s="321"/>
      <c r="H2" s="320"/>
      <c r="I2" s="321"/>
    </row>
    <row r="3" spans="1:24" x14ac:dyDescent="0.3">
      <c r="D3" s="321"/>
      <c r="E3" s="321"/>
      <c r="F3" s="321"/>
      <c r="G3" s="321"/>
      <c r="H3" s="320"/>
    </row>
    <row r="4" spans="1:24" x14ac:dyDescent="0.3">
      <c r="C4" s="306" t="s">
        <v>6</v>
      </c>
      <c r="D4" s="306" t="s">
        <v>7</v>
      </c>
      <c r="E4" s="306" t="s">
        <v>8</v>
      </c>
      <c r="F4" s="306" t="s">
        <v>43</v>
      </c>
      <c r="G4" s="306" t="s">
        <v>44</v>
      </c>
      <c r="H4" s="306" t="s">
        <v>162</v>
      </c>
      <c r="I4" s="306" t="s">
        <v>1322</v>
      </c>
      <c r="J4" s="306" t="s">
        <v>1321</v>
      </c>
    </row>
    <row r="5" spans="1:24" ht="186.75" customHeight="1" x14ac:dyDescent="0.3">
      <c r="B5" s="319" t="s">
        <v>2257</v>
      </c>
      <c r="C5" s="318" t="s">
        <v>1320</v>
      </c>
      <c r="D5" s="318" t="s">
        <v>1319</v>
      </c>
      <c r="E5" s="318" t="s">
        <v>1318</v>
      </c>
      <c r="F5" s="318" t="s">
        <v>1317</v>
      </c>
      <c r="G5" s="318" t="s">
        <v>1316</v>
      </c>
      <c r="H5" s="318" t="s">
        <v>1315</v>
      </c>
      <c r="I5" s="318" t="s">
        <v>1314</v>
      </c>
      <c r="J5" s="318" t="s">
        <v>1313</v>
      </c>
      <c r="L5" s="317"/>
      <c r="M5" s="315"/>
      <c r="N5" s="315"/>
      <c r="O5" s="315"/>
      <c r="P5" s="315"/>
      <c r="Q5" s="315"/>
      <c r="R5" s="315"/>
      <c r="S5" s="315"/>
      <c r="T5" s="315"/>
      <c r="U5" s="315"/>
      <c r="V5" s="315"/>
      <c r="W5" s="315"/>
      <c r="X5" s="315"/>
    </row>
    <row r="6" spans="1:24" ht="28.8" x14ac:dyDescent="0.3">
      <c r="A6" s="306">
        <v>1</v>
      </c>
      <c r="B6" s="239" t="s">
        <v>1267</v>
      </c>
      <c r="C6" s="923"/>
      <c r="D6" s="923"/>
      <c r="E6" s="923"/>
      <c r="F6" s="923"/>
      <c r="G6" s="923"/>
      <c r="H6" s="925"/>
      <c r="I6" s="923"/>
      <c r="J6" s="923"/>
    </row>
    <row r="7" spans="1:24" x14ac:dyDescent="0.3">
      <c r="A7" s="306">
        <v>2</v>
      </c>
      <c r="B7" s="309" t="s">
        <v>1311</v>
      </c>
      <c r="C7" s="923"/>
      <c r="D7" s="923"/>
      <c r="E7" s="923"/>
      <c r="F7" s="923"/>
      <c r="G7" s="923"/>
      <c r="H7" s="925"/>
      <c r="I7" s="923"/>
      <c r="J7" s="923"/>
    </row>
    <row r="8" spans="1:24" ht="43.2" x14ac:dyDescent="0.3">
      <c r="A8" s="306">
        <v>3</v>
      </c>
      <c r="B8" s="309" t="s">
        <v>1310</v>
      </c>
      <c r="C8" s="923"/>
      <c r="D8" s="923"/>
      <c r="E8" s="923"/>
      <c r="F8" s="923"/>
      <c r="G8" s="923"/>
      <c r="H8" s="925"/>
      <c r="I8" s="923"/>
      <c r="J8" s="923"/>
    </row>
    <row r="9" spans="1:24" ht="43.2" x14ac:dyDescent="0.3">
      <c r="A9" s="306">
        <v>4</v>
      </c>
      <c r="B9" s="309" t="s">
        <v>1309</v>
      </c>
      <c r="C9" s="923"/>
      <c r="D9" s="923"/>
      <c r="E9" s="923"/>
      <c r="F9" s="923"/>
      <c r="G9" s="923"/>
      <c r="H9" s="925"/>
      <c r="I9" s="923"/>
      <c r="J9" s="923"/>
      <c r="L9" s="923"/>
    </row>
    <row r="10" spans="1:24" x14ac:dyDescent="0.3">
      <c r="A10" s="306">
        <v>5</v>
      </c>
      <c r="B10" s="309" t="s">
        <v>1308</v>
      </c>
      <c r="C10" s="923"/>
      <c r="D10" s="923"/>
      <c r="E10" s="923"/>
      <c r="F10" s="923"/>
      <c r="G10" s="923"/>
      <c r="H10" s="925"/>
      <c r="I10" s="923"/>
      <c r="J10" s="923"/>
    </row>
    <row r="11" spans="1:24" x14ac:dyDescent="0.3">
      <c r="A11" s="306">
        <v>6</v>
      </c>
      <c r="B11" s="309" t="s">
        <v>1307</v>
      </c>
      <c r="C11" s="923"/>
      <c r="D11" s="923"/>
      <c r="E11" s="923"/>
      <c r="F11" s="923"/>
      <c r="G11" s="923"/>
      <c r="H11" s="925"/>
      <c r="I11" s="923"/>
      <c r="J11" s="923"/>
    </row>
    <row r="12" spans="1:24" ht="28.8" x14ac:dyDescent="0.3">
      <c r="A12" s="8">
        <v>7</v>
      </c>
      <c r="B12" s="239" t="s">
        <v>1312</v>
      </c>
      <c r="C12" s="923">
        <v>7288</v>
      </c>
      <c r="D12" s="923">
        <v>2174</v>
      </c>
      <c r="E12" s="923">
        <v>5114</v>
      </c>
      <c r="F12" s="923"/>
      <c r="G12" s="923"/>
      <c r="H12" s="923"/>
      <c r="I12" s="923">
        <v>2174</v>
      </c>
      <c r="J12" s="923"/>
    </row>
    <row r="13" spans="1:24" x14ac:dyDescent="0.3">
      <c r="A13" s="8">
        <v>8</v>
      </c>
      <c r="B13" s="309" t="s">
        <v>1311</v>
      </c>
      <c r="C13" s="923">
        <v>7288</v>
      </c>
      <c r="D13" s="923">
        <v>2174</v>
      </c>
      <c r="E13" s="923">
        <v>5114</v>
      </c>
      <c r="F13" s="923"/>
      <c r="G13" s="923"/>
      <c r="H13" s="923"/>
      <c r="I13" s="923">
        <v>2174</v>
      </c>
      <c r="J13" s="923"/>
    </row>
    <row r="14" spans="1:24" ht="43.2" x14ac:dyDescent="0.3">
      <c r="A14" s="8">
        <v>9</v>
      </c>
      <c r="B14" s="309" t="s">
        <v>1310</v>
      </c>
      <c r="C14" s="923"/>
      <c r="D14" s="923"/>
      <c r="E14" s="923"/>
      <c r="F14" s="923"/>
      <c r="G14" s="923"/>
      <c r="H14" s="925"/>
      <c r="I14" s="923"/>
      <c r="J14" s="923"/>
    </row>
    <row r="15" spans="1:24" ht="43.2" x14ac:dyDescent="0.3">
      <c r="A15" s="8">
        <v>10</v>
      </c>
      <c r="B15" s="309" t="s">
        <v>1309</v>
      </c>
      <c r="C15" s="923"/>
      <c r="D15" s="923"/>
      <c r="E15" s="923"/>
      <c r="F15" s="923"/>
      <c r="G15" s="923"/>
      <c r="H15" s="925"/>
      <c r="I15" s="923"/>
      <c r="J15" s="923"/>
    </row>
    <row r="16" spans="1:24" x14ac:dyDescent="0.3">
      <c r="A16" s="8">
        <v>11</v>
      </c>
      <c r="B16" s="309" t="s">
        <v>1308</v>
      </c>
      <c r="C16" s="923"/>
      <c r="D16" s="923"/>
      <c r="E16" s="923"/>
      <c r="F16" s="923"/>
      <c r="G16" s="923"/>
      <c r="H16" s="925"/>
      <c r="I16" s="923"/>
      <c r="J16" s="923"/>
    </row>
    <row r="17" spans="1:12" x14ac:dyDescent="0.3">
      <c r="A17" s="8">
        <v>12</v>
      </c>
      <c r="B17" s="309" t="s">
        <v>1307</v>
      </c>
      <c r="C17" s="923"/>
      <c r="D17" s="923"/>
      <c r="E17" s="923"/>
      <c r="F17" s="923"/>
      <c r="G17" s="923"/>
      <c r="H17" s="925"/>
      <c r="I17" s="923"/>
      <c r="J17" s="923"/>
    </row>
    <row r="18" spans="1:12" x14ac:dyDescent="0.3">
      <c r="A18" s="8">
        <v>13</v>
      </c>
      <c r="B18" s="34" t="s">
        <v>1269</v>
      </c>
      <c r="C18" s="923"/>
      <c r="D18" s="923"/>
      <c r="E18" s="923"/>
      <c r="F18" s="923"/>
      <c r="G18" s="923"/>
      <c r="H18" s="925"/>
      <c r="I18" s="923"/>
      <c r="J18" s="923"/>
    </row>
    <row r="19" spans="1:12" x14ac:dyDescent="0.3">
      <c r="A19" s="8">
        <v>14</v>
      </c>
      <c r="B19" s="309" t="s">
        <v>1311</v>
      </c>
      <c r="C19" s="923"/>
      <c r="D19" s="923"/>
      <c r="E19" s="923"/>
      <c r="F19" s="923"/>
      <c r="G19" s="923"/>
      <c r="H19" s="925"/>
      <c r="I19" s="923"/>
      <c r="J19" s="923"/>
    </row>
    <row r="20" spans="1:12" ht="43.2" x14ac:dyDescent="0.3">
      <c r="A20" s="8">
        <v>15</v>
      </c>
      <c r="B20" s="309" t="s">
        <v>1310</v>
      </c>
      <c r="C20" s="923"/>
      <c r="D20" s="923"/>
      <c r="E20" s="923"/>
      <c r="F20" s="923"/>
      <c r="G20" s="923"/>
      <c r="H20" s="925"/>
      <c r="I20" s="923"/>
      <c r="J20" s="923"/>
    </row>
    <row r="21" spans="1:12" ht="43.2" x14ac:dyDescent="0.3">
      <c r="A21" s="8">
        <v>16</v>
      </c>
      <c r="B21" s="309" t="s">
        <v>1309</v>
      </c>
      <c r="C21" s="923"/>
      <c r="D21" s="923"/>
      <c r="E21" s="923"/>
      <c r="F21" s="923"/>
      <c r="G21" s="923"/>
      <c r="H21" s="925"/>
      <c r="I21" s="923"/>
      <c r="J21" s="923"/>
    </row>
    <row r="22" spans="1:12" x14ac:dyDescent="0.3">
      <c r="A22" s="8">
        <v>17</v>
      </c>
      <c r="B22" s="309" t="s">
        <v>1308</v>
      </c>
      <c r="C22" s="923"/>
      <c r="D22" s="923"/>
      <c r="E22" s="923"/>
      <c r="F22" s="923"/>
      <c r="G22" s="923"/>
      <c r="H22" s="925"/>
      <c r="I22" s="923"/>
      <c r="J22" s="923"/>
    </row>
    <row r="23" spans="1:12" x14ac:dyDescent="0.3">
      <c r="A23" s="8">
        <v>18</v>
      </c>
      <c r="B23" s="309" t="s">
        <v>1307</v>
      </c>
      <c r="C23" s="923"/>
      <c r="D23" s="923"/>
      <c r="E23" s="923"/>
      <c r="F23" s="923"/>
      <c r="G23" s="923"/>
      <c r="H23" s="925"/>
      <c r="I23" s="923"/>
      <c r="J23" s="923"/>
    </row>
    <row r="24" spans="1:12" x14ac:dyDescent="0.3">
      <c r="A24" s="8">
        <v>19</v>
      </c>
      <c r="B24" s="316" t="s">
        <v>1270</v>
      </c>
      <c r="C24" s="923"/>
      <c r="D24" s="923"/>
      <c r="E24" s="923"/>
      <c r="F24" s="923"/>
      <c r="G24" s="923"/>
      <c r="H24" s="925"/>
      <c r="I24" s="923"/>
      <c r="J24" s="923"/>
    </row>
    <row r="25" spans="1:12" x14ac:dyDescent="0.3">
      <c r="A25" s="8">
        <v>20</v>
      </c>
      <c r="B25" s="309" t="s">
        <v>1311</v>
      </c>
      <c r="C25" s="923"/>
      <c r="D25" s="923"/>
      <c r="E25" s="923"/>
      <c r="F25" s="923"/>
      <c r="G25" s="923"/>
      <c r="H25" s="925"/>
      <c r="I25" s="923"/>
      <c r="J25" s="923"/>
      <c r="L25" s="315"/>
    </row>
    <row r="26" spans="1:12" ht="43.2" x14ac:dyDescent="0.3">
      <c r="A26" s="8">
        <v>21</v>
      </c>
      <c r="B26" s="309" t="s">
        <v>1310</v>
      </c>
      <c r="C26" s="150"/>
      <c r="D26" s="150"/>
      <c r="E26" s="150"/>
      <c r="F26" s="150"/>
      <c r="G26" s="150"/>
      <c r="H26" s="314"/>
      <c r="I26" s="150"/>
      <c r="J26" s="150"/>
    </row>
    <row r="27" spans="1:12" ht="43.2" x14ac:dyDescent="0.3">
      <c r="A27" s="8">
        <v>22</v>
      </c>
      <c r="B27" s="309" t="s">
        <v>1309</v>
      </c>
      <c r="C27" s="150"/>
      <c r="D27" s="150"/>
      <c r="E27" s="150"/>
      <c r="F27" s="150"/>
      <c r="G27" s="150"/>
      <c r="H27" s="314"/>
      <c r="I27" s="150"/>
      <c r="J27" s="150"/>
    </row>
    <row r="28" spans="1:12" x14ac:dyDescent="0.3">
      <c r="A28" s="8">
        <v>23</v>
      </c>
      <c r="B28" s="309" t="s">
        <v>1308</v>
      </c>
      <c r="C28" s="150"/>
      <c r="D28" s="150"/>
      <c r="E28" s="150"/>
      <c r="F28" s="150"/>
      <c r="G28" s="150"/>
      <c r="H28" s="314"/>
      <c r="I28" s="150"/>
      <c r="J28" s="150"/>
    </row>
    <row r="29" spans="1:12" x14ac:dyDescent="0.3">
      <c r="A29" s="8">
        <v>24</v>
      </c>
      <c r="B29" s="309" t="s">
        <v>1307</v>
      </c>
      <c r="C29" s="150"/>
      <c r="D29" s="150"/>
      <c r="E29" s="150"/>
      <c r="F29" s="150"/>
      <c r="G29" s="150"/>
      <c r="H29" s="314"/>
      <c r="I29" s="150"/>
      <c r="J29" s="150"/>
    </row>
    <row r="30" spans="1:12" x14ac:dyDescent="0.3">
      <c r="A30" s="8">
        <v>25</v>
      </c>
      <c r="B30" s="214" t="s">
        <v>1306</v>
      </c>
      <c r="C30" s="150"/>
      <c r="D30" s="150"/>
      <c r="E30" s="150"/>
      <c r="F30" s="150"/>
      <c r="G30" s="150"/>
      <c r="H30" s="314"/>
      <c r="I30" s="150"/>
      <c r="J30" s="150"/>
    </row>
  </sheetData>
  <pageMargins left="0.70866141732283472" right="0.70866141732283472" top="0.74803149606299213" bottom="0.74803149606299213" header="0.31496062992125984" footer="0.31496062992125984"/>
  <pageSetup paperSize="9" scale="28" fitToHeight="0" orientation="landscape" cellComments="asDisplayed" r:id="rId1"/>
  <headerFooter>
    <oddHeader>&amp;CCS
Příloha XXXIII</oddHeader>
    <oddFooter>&amp;C&amp;P</oddFooter>
  </headerFooter>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tabColor theme="9" tint="0.79998168889431442"/>
  </sheetPr>
  <dimension ref="A1:C19"/>
  <sheetViews>
    <sheetView showGridLines="0" view="pageLayout" zoomScaleNormal="100" workbookViewId="0"/>
  </sheetViews>
  <sheetFormatPr defaultColWidth="9.109375" defaultRowHeight="14.4" x14ac:dyDescent="0.3"/>
  <cols>
    <col min="1" max="1" width="8.6640625" customWidth="1"/>
    <col min="2" max="2" width="42.33203125" customWidth="1"/>
    <col min="3" max="3" width="48.109375" customWidth="1"/>
    <col min="7" max="7" width="42.33203125" customWidth="1"/>
    <col min="8" max="8" width="48.109375" customWidth="1"/>
  </cols>
  <sheetData>
    <row r="1" spans="1:3" ht="33.75" customHeight="1" x14ac:dyDescent="0.3">
      <c r="A1" s="162" t="s">
        <v>1233</v>
      </c>
    </row>
    <row r="2" spans="1:3" ht="18" customHeight="1" x14ac:dyDescent="0.3">
      <c r="C2" s="8" t="s">
        <v>6</v>
      </c>
    </row>
    <row r="3" spans="1:3" ht="28.8" x14ac:dyDescent="0.3">
      <c r="B3" s="573" t="s">
        <v>1323</v>
      </c>
      <c r="C3" s="322" t="s">
        <v>1324</v>
      </c>
    </row>
    <row r="4" spans="1:3" x14ac:dyDescent="0.3">
      <c r="A4" s="8">
        <v>1</v>
      </c>
      <c r="B4" s="574" t="s">
        <v>1325</v>
      </c>
      <c r="C4" s="15"/>
    </row>
    <row r="5" spans="1:3" x14ac:dyDescent="0.3">
      <c r="A5" s="8">
        <v>2</v>
      </c>
      <c r="B5" s="574" t="s">
        <v>1326</v>
      </c>
      <c r="C5" s="15"/>
    </row>
    <row r="6" spans="1:3" x14ac:dyDescent="0.3">
      <c r="A6" s="8">
        <v>3</v>
      </c>
      <c r="B6" s="574" t="s">
        <v>1327</v>
      </c>
      <c r="C6" s="15"/>
    </row>
    <row r="7" spans="1:3" x14ac:dyDescent="0.3">
      <c r="A7" s="8">
        <v>4</v>
      </c>
      <c r="B7" s="574" t="s">
        <v>1328</v>
      </c>
      <c r="C7" s="15"/>
    </row>
    <row r="8" spans="1:3" x14ac:dyDescent="0.3">
      <c r="A8" s="8">
        <v>5</v>
      </c>
      <c r="B8" s="574" t="s">
        <v>1329</v>
      </c>
      <c r="C8" s="15"/>
    </row>
    <row r="9" spans="1:3" x14ac:dyDescent="0.3">
      <c r="A9" s="8">
        <v>6</v>
      </c>
      <c r="B9" s="574" t="s">
        <v>1330</v>
      </c>
      <c r="C9" s="15"/>
    </row>
    <row r="10" spans="1:3" x14ac:dyDescent="0.3">
      <c r="A10" s="8">
        <v>7</v>
      </c>
      <c r="B10" s="574" t="s">
        <v>1331</v>
      </c>
      <c r="C10" s="15"/>
    </row>
    <row r="11" spans="1:3" x14ac:dyDescent="0.3">
      <c r="A11" s="8">
        <v>8</v>
      </c>
      <c r="B11" s="574" t="s">
        <v>1332</v>
      </c>
      <c r="C11" s="15"/>
    </row>
    <row r="12" spans="1:3" x14ac:dyDescent="0.3">
      <c r="A12" s="8">
        <v>9</v>
      </c>
      <c r="B12" s="574" t="s">
        <v>1333</v>
      </c>
      <c r="C12" s="15"/>
    </row>
    <row r="13" spans="1:3" x14ac:dyDescent="0.3">
      <c r="A13" s="8">
        <v>10</v>
      </c>
      <c r="B13" s="574" t="s">
        <v>1334</v>
      </c>
      <c r="C13" s="15"/>
    </row>
    <row r="14" spans="1:3" x14ac:dyDescent="0.3">
      <c r="A14" s="8">
        <v>11</v>
      </c>
      <c r="B14" s="574" t="s">
        <v>1335</v>
      </c>
      <c r="C14" s="15"/>
    </row>
    <row r="15" spans="1:3" ht="28.8" x14ac:dyDescent="0.3">
      <c r="A15" s="11" t="s">
        <v>1336</v>
      </c>
      <c r="B15" s="316" t="s">
        <v>1337</v>
      </c>
      <c r="C15" s="15"/>
    </row>
    <row r="19" spans="3:3" x14ac:dyDescent="0.3">
      <c r="C19" s="5"/>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79998168889431442"/>
  </sheetPr>
  <dimension ref="A2:C11"/>
  <sheetViews>
    <sheetView showGridLines="0" showWhiteSpace="0" topLeftCell="B1" zoomScaleNormal="100" workbookViewId="0">
      <selection activeCell="C7" sqref="C7:C8"/>
    </sheetView>
  </sheetViews>
  <sheetFormatPr defaultRowHeight="14.4" x14ac:dyDescent="0.3"/>
  <cols>
    <col min="1" max="1" width="17.44140625" customWidth="1"/>
    <col min="2" max="2" width="15" customWidth="1"/>
    <col min="3" max="3" width="116.33203125" customWidth="1"/>
    <col min="8" max="8" width="9.109375" customWidth="1"/>
  </cols>
  <sheetData>
    <row r="2" spans="1:3" ht="24.6" x14ac:dyDescent="0.4">
      <c r="B2" s="1"/>
      <c r="C2" s="2"/>
    </row>
    <row r="3" spans="1:3" ht="86.4" customHeight="1" x14ac:dyDescent="0.3">
      <c r="A3" s="1130" t="s">
        <v>117</v>
      </c>
      <c r="B3" s="1130"/>
      <c r="C3" s="542" t="s">
        <v>108</v>
      </c>
    </row>
    <row r="4" spans="1:3" x14ac:dyDescent="0.3">
      <c r="B4" s="4"/>
      <c r="C4" s="2"/>
    </row>
    <row r="5" spans="1:3" x14ac:dyDescent="0.3">
      <c r="A5" s="5" t="s">
        <v>109</v>
      </c>
      <c r="B5" s="6"/>
      <c r="C5" s="7"/>
    </row>
    <row r="6" spans="1:3" x14ac:dyDescent="0.3">
      <c r="A6" s="8" t="s">
        <v>110</v>
      </c>
      <c r="B6" s="9" t="s">
        <v>118</v>
      </c>
      <c r="C6" s="10" t="s">
        <v>111</v>
      </c>
    </row>
    <row r="7" spans="1:3" ht="170.25" customHeight="1" x14ac:dyDescent="0.3">
      <c r="A7" s="11" t="s">
        <v>112</v>
      </c>
      <c r="B7" s="12" t="s">
        <v>113</v>
      </c>
      <c r="C7" s="13" t="s">
        <v>2157</v>
      </c>
    </row>
    <row r="8" spans="1:3" x14ac:dyDescent="0.3">
      <c r="A8" s="11" t="s">
        <v>114</v>
      </c>
      <c r="B8" s="12" t="s">
        <v>115</v>
      </c>
      <c r="C8" s="13" t="s">
        <v>116</v>
      </c>
    </row>
    <row r="11" spans="1:3" x14ac:dyDescent="0.3">
      <c r="C11" s="913"/>
    </row>
  </sheetData>
  <mergeCells count="1">
    <mergeCell ref="A3:B3"/>
  </mergeCells>
  <conditionalFormatting sqref="C7:C8">
    <cfRule type="cellIs" dxfId="9"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tabColor theme="9" tint="0.79998168889431442"/>
  </sheetPr>
  <dimension ref="A1:L12"/>
  <sheetViews>
    <sheetView showGridLines="0" view="pageLayout" topLeftCell="B1" zoomScaleNormal="100" workbookViewId="0">
      <selection activeCell="C19" sqref="C19"/>
    </sheetView>
  </sheetViews>
  <sheetFormatPr defaultColWidth="9.109375" defaultRowHeight="14.4" x14ac:dyDescent="0.3"/>
  <cols>
    <col min="1" max="1" width="7.44140625" style="34" customWidth="1"/>
    <col min="2" max="2" width="55.5546875" style="34" customWidth="1"/>
    <col min="3" max="3" width="23" style="34" bestFit="1" customWidth="1"/>
    <col min="4" max="4" width="23.44140625" style="34" customWidth="1"/>
    <col min="5" max="5" width="14.88671875" style="34" customWidth="1"/>
    <col min="6" max="6" width="14.6640625" style="34" bestFit="1" customWidth="1"/>
    <col min="7" max="7" width="19.33203125" style="34" bestFit="1" customWidth="1"/>
    <col min="8" max="8" width="19.88671875" style="34" bestFit="1" customWidth="1"/>
    <col min="9" max="9" width="17.109375" style="34" bestFit="1" customWidth="1"/>
    <col min="10" max="10" width="13.33203125" style="34" customWidth="1"/>
    <col min="11" max="11" width="9.109375" style="34"/>
    <col min="12" max="12" width="14.109375" style="34" customWidth="1"/>
    <col min="13" max="16384" width="9.109375" style="34"/>
  </cols>
  <sheetData>
    <row r="1" spans="1:12" ht="17.399999999999999" x14ac:dyDescent="0.35">
      <c r="B1" s="766" t="s">
        <v>1234</v>
      </c>
    </row>
    <row r="2" spans="1:12" x14ac:dyDescent="0.3">
      <c r="B2" s="323"/>
      <c r="C2" s="323"/>
      <c r="D2" s="323"/>
      <c r="E2" s="323"/>
      <c r="F2" s="324"/>
      <c r="G2" s="324"/>
      <c r="H2" s="324"/>
      <c r="I2" s="324"/>
      <c r="J2" s="324"/>
      <c r="K2" s="324"/>
      <c r="L2" s="324"/>
    </row>
    <row r="3" spans="1:12" ht="15" thickBot="1" x14ac:dyDescent="0.35">
      <c r="C3" s="325" t="s">
        <v>1338</v>
      </c>
      <c r="D3" s="325" t="s">
        <v>7</v>
      </c>
      <c r="E3" s="325" t="s">
        <v>8</v>
      </c>
      <c r="F3" s="325" t="s">
        <v>43</v>
      </c>
      <c r="G3" s="325" t="s">
        <v>44</v>
      </c>
      <c r="H3" s="325" t="s">
        <v>162</v>
      </c>
      <c r="I3" s="325" t="s">
        <v>163</v>
      </c>
      <c r="J3" s="325" t="s">
        <v>197</v>
      </c>
      <c r="K3" s="325" t="s">
        <v>452</v>
      </c>
      <c r="L3" s="325" t="s">
        <v>453</v>
      </c>
    </row>
    <row r="4" spans="1:12" ht="15" customHeight="1" x14ac:dyDescent="0.3">
      <c r="B4" s="326"/>
      <c r="C4" s="1536" t="s">
        <v>1339</v>
      </c>
      <c r="D4" s="1537"/>
      <c r="E4" s="1538"/>
      <c r="F4" s="1539" t="s">
        <v>1340</v>
      </c>
      <c r="G4" s="1540"/>
      <c r="H4" s="1540"/>
      <c r="I4" s="1540"/>
      <c r="J4" s="1540"/>
      <c r="K4" s="1541"/>
      <c r="L4" s="575"/>
    </row>
    <row r="5" spans="1:12" ht="57.6" x14ac:dyDescent="0.3">
      <c r="C5" s="576" t="s">
        <v>1267</v>
      </c>
      <c r="D5" s="577" t="s">
        <v>1312</v>
      </c>
      <c r="E5" s="578" t="s">
        <v>1341</v>
      </c>
      <c r="F5" s="576" t="s">
        <v>1342</v>
      </c>
      <c r="G5" s="577" t="s">
        <v>1343</v>
      </c>
      <c r="H5" s="577" t="s">
        <v>1344</v>
      </c>
      <c r="I5" s="577" t="s">
        <v>1345</v>
      </c>
      <c r="J5" s="577" t="s">
        <v>1346</v>
      </c>
      <c r="K5" s="578" t="s">
        <v>1347</v>
      </c>
      <c r="L5" s="579" t="s">
        <v>1348</v>
      </c>
    </row>
    <row r="6" spans="1:12" x14ac:dyDescent="0.3">
      <c r="A6" s="327">
        <v>1</v>
      </c>
      <c r="B6" s="328" t="s">
        <v>1349</v>
      </c>
      <c r="C6" s="926">
        <v>5</v>
      </c>
      <c r="D6" s="926">
        <v>4</v>
      </c>
      <c r="E6" s="926">
        <v>9</v>
      </c>
      <c r="F6" s="926"/>
      <c r="G6" s="926"/>
      <c r="H6" s="926"/>
      <c r="I6" s="926">
        <v>6</v>
      </c>
      <c r="J6" s="926">
        <v>5</v>
      </c>
      <c r="K6" s="926"/>
      <c r="L6" s="927">
        <f>SUM(E6:K6)</f>
        <v>20</v>
      </c>
    </row>
    <row r="7" spans="1:12" x14ac:dyDescent="0.3">
      <c r="A7" s="327">
        <v>2</v>
      </c>
      <c r="B7" s="329" t="s">
        <v>1350</v>
      </c>
      <c r="C7" s="928"/>
      <c r="D7" s="928"/>
      <c r="E7" s="928"/>
      <c r="F7" s="929"/>
      <c r="G7" s="929"/>
      <c r="H7" s="929"/>
      <c r="I7" s="929"/>
      <c r="J7" s="929"/>
      <c r="K7" s="930"/>
      <c r="L7" s="931">
        <f t="shared" ref="L7:L12" si="0">SUM(E7:K7)</f>
        <v>0</v>
      </c>
    </row>
    <row r="8" spans="1:12" x14ac:dyDescent="0.3">
      <c r="A8" s="327">
        <v>3</v>
      </c>
      <c r="B8" s="330" t="s">
        <v>1351</v>
      </c>
      <c r="C8" s="929"/>
      <c r="D8" s="929"/>
      <c r="E8" s="929"/>
      <c r="F8" s="932"/>
      <c r="G8" s="932"/>
      <c r="H8" s="932"/>
      <c r="I8" s="932">
        <v>6</v>
      </c>
      <c r="J8" s="932">
        <v>2</v>
      </c>
      <c r="K8" s="933"/>
      <c r="L8" s="931">
        <f t="shared" si="0"/>
        <v>8</v>
      </c>
    </row>
    <row r="9" spans="1:12" x14ac:dyDescent="0.3">
      <c r="A9" s="327">
        <v>4</v>
      </c>
      <c r="B9" s="330" t="s">
        <v>1352</v>
      </c>
      <c r="C9" s="929"/>
      <c r="D9" s="929"/>
      <c r="E9" s="929"/>
      <c r="F9" s="932"/>
      <c r="G9" s="932"/>
      <c r="H9" s="932"/>
      <c r="I9" s="932"/>
      <c r="J9" s="932">
        <v>3</v>
      </c>
      <c r="K9" s="933"/>
      <c r="L9" s="931">
        <f t="shared" si="0"/>
        <v>3</v>
      </c>
    </row>
    <row r="10" spans="1:12" x14ac:dyDescent="0.3">
      <c r="A10" s="327">
        <v>5</v>
      </c>
      <c r="B10" s="328" t="s">
        <v>1353</v>
      </c>
      <c r="C10" s="934"/>
      <c r="D10" s="928">
        <v>16632</v>
      </c>
      <c r="E10" s="928">
        <v>16632</v>
      </c>
      <c r="F10" s="928"/>
      <c r="G10" s="928"/>
      <c r="H10" s="928"/>
      <c r="I10" s="928">
        <v>8017</v>
      </c>
      <c r="J10" s="928">
        <v>4334</v>
      </c>
      <c r="K10" s="935"/>
      <c r="L10" s="931">
        <f t="shared" si="0"/>
        <v>28983</v>
      </c>
    </row>
    <row r="11" spans="1:12" x14ac:dyDescent="0.3">
      <c r="A11" s="327">
        <v>6</v>
      </c>
      <c r="B11" s="329" t="s">
        <v>1354</v>
      </c>
      <c r="C11" s="1059"/>
      <c r="D11" s="1060">
        <v>3644</v>
      </c>
      <c r="E11" s="1060">
        <v>3644</v>
      </c>
      <c r="F11" s="1060"/>
      <c r="G11" s="1060"/>
      <c r="H11" s="1060"/>
      <c r="I11" s="1060">
        <v>1272</v>
      </c>
      <c r="J11" s="1060">
        <v>691</v>
      </c>
      <c r="K11" s="937"/>
      <c r="L11" s="931">
        <f t="shared" si="0"/>
        <v>5607</v>
      </c>
    </row>
    <row r="12" spans="1:12" x14ac:dyDescent="0.3">
      <c r="A12" s="327">
        <v>7</v>
      </c>
      <c r="B12" s="330" t="s">
        <v>1355</v>
      </c>
      <c r="C12" s="1061"/>
      <c r="D12" s="1061">
        <v>12988</v>
      </c>
      <c r="E12" s="1061">
        <v>12988</v>
      </c>
      <c r="F12" s="1061"/>
      <c r="G12" s="1061"/>
      <c r="H12" s="1061"/>
      <c r="I12" s="1061">
        <v>6745</v>
      </c>
      <c r="J12" s="1062">
        <v>3643</v>
      </c>
      <c r="K12" s="936"/>
      <c r="L12" s="931">
        <f t="shared" si="0"/>
        <v>23376</v>
      </c>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tabColor rgb="FF0070C0"/>
    <pageSetUpPr fitToPage="1"/>
  </sheetPr>
  <dimension ref="B2:L14"/>
  <sheetViews>
    <sheetView showGridLines="0" workbookViewId="0"/>
  </sheetViews>
  <sheetFormatPr defaultRowHeight="14.4" x14ac:dyDescent="0.3"/>
  <sheetData>
    <row r="2" spans="2:12" x14ac:dyDescent="0.3">
      <c r="B2" t="s">
        <v>1867</v>
      </c>
    </row>
    <row r="3" spans="2:12" x14ac:dyDescent="0.3">
      <c r="B3" t="s">
        <v>1868</v>
      </c>
    </row>
    <row r="5" spans="2:12" x14ac:dyDescent="0.3">
      <c r="B5" s="1109" t="s">
        <v>1356</v>
      </c>
      <c r="C5" s="1110"/>
      <c r="D5" s="1110"/>
      <c r="E5" s="1110"/>
      <c r="F5" s="1110"/>
      <c r="G5" s="1110"/>
      <c r="H5" s="1110"/>
      <c r="I5" s="1110"/>
      <c r="J5" s="1110"/>
      <c r="K5" s="1110"/>
      <c r="L5" s="1111"/>
    </row>
    <row r="6" spans="2:12" x14ac:dyDescent="0.3">
      <c r="B6" s="1112" t="s">
        <v>1357</v>
      </c>
      <c r="C6" s="1107"/>
      <c r="D6" s="1107"/>
      <c r="E6" s="1107"/>
      <c r="F6" s="1107"/>
      <c r="G6" s="1107"/>
      <c r="H6" s="1107"/>
      <c r="I6" s="1107"/>
      <c r="J6" s="1107"/>
      <c r="K6" s="1107"/>
      <c r="L6" s="1113"/>
    </row>
    <row r="7" spans="2:12" ht="22.5" customHeight="1" x14ac:dyDescent="0.3">
      <c r="B7" s="1112" t="s">
        <v>1358</v>
      </c>
      <c r="C7" s="1107"/>
      <c r="D7" s="1107"/>
      <c r="E7" s="1107"/>
      <c r="F7" s="1107"/>
      <c r="G7" s="1107"/>
      <c r="H7" s="1107"/>
      <c r="I7" s="1107"/>
      <c r="J7" s="1107"/>
      <c r="K7" s="1107"/>
      <c r="L7" s="1113"/>
    </row>
    <row r="8" spans="2:12" x14ac:dyDescent="0.3">
      <c r="B8" s="1114" t="s">
        <v>1359</v>
      </c>
      <c r="C8" s="1115"/>
      <c r="D8" s="1115"/>
      <c r="E8" s="1115"/>
      <c r="F8" s="1115"/>
      <c r="G8" s="1115"/>
      <c r="H8" s="1115"/>
      <c r="I8" s="1115"/>
      <c r="J8" s="1115"/>
      <c r="K8" s="1115"/>
      <c r="L8" s="1116"/>
    </row>
    <row r="9" spans="2:12" ht="22.5" customHeight="1" x14ac:dyDescent="0.3"/>
    <row r="10" spans="2:12" ht="22.5" customHeight="1" x14ac:dyDescent="0.3">
      <c r="B10" s="1108"/>
      <c r="C10" s="1108"/>
      <c r="D10" s="1108"/>
      <c r="E10" s="1108"/>
      <c r="F10" s="1108"/>
      <c r="G10" s="1108"/>
      <c r="H10" s="1108"/>
      <c r="I10" s="1108"/>
      <c r="J10" s="1108"/>
      <c r="K10" s="1108"/>
      <c r="L10" s="1108"/>
    </row>
    <row r="11" spans="2:12" ht="22.5" customHeight="1" x14ac:dyDescent="0.3">
      <c r="B11" s="1107"/>
      <c r="C11" s="1107"/>
      <c r="D11" s="1107"/>
      <c r="E11" s="1107"/>
      <c r="F11" s="1107"/>
      <c r="G11" s="1107"/>
      <c r="H11" s="1107"/>
      <c r="I11" s="1107"/>
      <c r="J11" s="1107"/>
      <c r="K11" s="1107"/>
      <c r="L11" s="1107"/>
    </row>
    <row r="12" spans="2:12" ht="22.5" customHeight="1" x14ac:dyDescent="0.3">
      <c r="B12" s="1108"/>
      <c r="C12" s="1108"/>
      <c r="D12" s="1108"/>
      <c r="E12" s="1108"/>
      <c r="F12" s="1108"/>
      <c r="G12" s="1108"/>
      <c r="H12" s="1108"/>
      <c r="I12" s="1108"/>
      <c r="J12" s="1108"/>
      <c r="K12" s="1108"/>
      <c r="L12" s="1108"/>
    </row>
    <row r="13" spans="2:12" ht="22.5" customHeight="1" x14ac:dyDescent="0.3"/>
    <row r="14" spans="2:12" ht="22.5" customHeight="1" x14ac:dyDescent="0.3"/>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700-000000000000}"/>
    <hyperlink ref="B6:L6" location="'EU AE2'!A1" display="Šablona EU AE2 – Přijatý kolaterál a emitované vlastní dluhové cenné papíry" xr:uid="{00000000-0004-0000-6700-000001000000}"/>
    <hyperlink ref="B7:L7" location="' EU AE3'!A1" display="Šablona EU AE3 – Zdroje zatížení" xr:uid="{00000000-0004-0000-6700-000002000000}"/>
    <hyperlink ref="B8:L8" location="'EU AE4'!A1" display="Tabulka EU AE4 – Průvodní komentář" xr:uid="{00000000-0004-0000-67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sheetPr>
    <tabColor theme="9" tint="0.79998168889431442"/>
  </sheetPr>
  <dimension ref="A1:J15"/>
  <sheetViews>
    <sheetView showGridLines="0" view="pageLayout" zoomScaleNormal="100" workbookViewId="0">
      <selection activeCell="D10" sqref="D10"/>
    </sheetView>
  </sheetViews>
  <sheetFormatPr defaultRowHeight="14.4" x14ac:dyDescent="0.3"/>
  <cols>
    <col min="1" max="1" width="5.6640625" customWidth="1"/>
    <col min="2" max="2" width="47.109375" customWidth="1"/>
    <col min="3" max="7" width="17.6640625" customWidth="1"/>
    <col min="8" max="8" width="19.33203125" customWidth="1"/>
    <col min="9" max="10" width="17.6640625" customWidth="1"/>
  </cols>
  <sheetData>
    <row r="1" spans="1:10" ht="24.6" x14ac:dyDescent="0.3">
      <c r="A1" s="331"/>
      <c r="B1" s="332" t="s">
        <v>1356</v>
      </c>
      <c r="C1" s="333"/>
      <c r="D1" s="2"/>
      <c r="E1" s="2"/>
      <c r="F1" s="2"/>
      <c r="G1" s="2"/>
      <c r="H1" s="2"/>
      <c r="I1" s="2"/>
      <c r="J1" s="2"/>
    </row>
    <row r="2" spans="1:10" ht="15.6" x14ac:dyDescent="0.3">
      <c r="A2" s="331"/>
      <c r="B2" s="334"/>
      <c r="C2" s="335"/>
      <c r="D2" s="335"/>
      <c r="E2" s="335"/>
      <c r="F2" s="335"/>
      <c r="G2" s="335"/>
      <c r="H2" s="335"/>
      <c r="I2" s="335"/>
      <c r="J2" s="331"/>
    </row>
    <row r="3" spans="1:10" ht="15.6" x14ac:dyDescent="0.3">
      <c r="A3" s="331"/>
      <c r="B3" s="334"/>
      <c r="C3" s="335"/>
      <c r="D3" s="335"/>
      <c r="E3" s="335"/>
      <c r="F3" s="335"/>
      <c r="G3" s="335"/>
      <c r="H3" s="335"/>
      <c r="I3" s="335"/>
      <c r="J3" s="331"/>
    </row>
    <row r="4" spans="1:10" x14ac:dyDescent="0.3">
      <c r="A4" s="331"/>
      <c r="B4" s="336"/>
      <c r="C4" s="1542" t="s">
        <v>1360</v>
      </c>
      <c r="D4" s="1543"/>
      <c r="E4" s="1544" t="s">
        <v>1361</v>
      </c>
      <c r="F4" s="1545"/>
      <c r="G4" s="1542" t="s">
        <v>1362</v>
      </c>
      <c r="H4" s="1543"/>
      <c r="I4" s="1544" t="s">
        <v>1363</v>
      </c>
      <c r="J4" s="1545"/>
    </row>
    <row r="5" spans="1:10" ht="43.2" x14ac:dyDescent="0.3">
      <c r="A5" s="331"/>
      <c r="B5" s="337"/>
      <c r="C5" s="338"/>
      <c r="D5" s="339" t="s">
        <v>1364</v>
      </c>
      <c r="E5" s="338"/>
      <c r="F5" s="339" t="s">
        <v>1364</v>
      </c>
      <c r="G5" s="338"/>
      <c r="H5" s="339" t="s">
        <v>1365</v>
      </c>
      <c r="I5" s="340"/>
      <c r="J5" s="339" t="s">
        <v>1365</v>
      </c>
    </row>
    <row r="6" spans="1:10" x14ac:dyDescent="0.3">
      <c r="A6" s="331"/>
      <c r="B6" s="341"/>
      <c r="C6" s="10" t="s">
        <v>472</v>
      </c>
      <c r="D6" s="10" t="s">
        <v>759</v>
      </c>
      <c r="E6" s="10" t="s">
        <v>761</v>
      </c>
      <c r="F6" s="10" t="s">
        <v>763</v>
      </c>
      <c r="G6" s="10" t="s">
        <v>765</v>
      </c>
      <c r="H6" s="10" t="s">
        <v>769</v>
      </c>
      <c r="I6" s="10" t="s">
        <v>771</v>
      </c>
      <c r="J6" s="10" t="s">
        <v>773</v>
      </c>
    </row>
    <row r="7" spans="1:10" x14ac:dyDescent="0.3">
      <c r="A7" s="342" t="s">
        <v>472</v>
      </c>
      <c r="B7" s="343" t="s">
        <v>1366</v>
      </c>
      <c r="C7" s="137"/>
      <c r="D7" s="137"/>
      <c r="E7" s="344"/>
      <c r="F7" s="344"/>
      <c r="G7" s="137"/>
      <c r="H7" s="137"/>
      <c r="I7" s="345"/>
      <c r="J7" s="344"/>
    </row>
    <row r="8" spans="1:10" x14ac:dyDescent="0.3">
      <c r="A8" s="10" t="s">
        <v>759</v>
      </c>
      <c r="B8" s="346" t="s">
        <v>1367</v>
      </c>
      <c r="C8" s="137"/>
      <c r="D8" s="137"/>
      <c r="E8" s="137"/>
      <c r="F8" s="137"/>
      <c r="G8" s="137"/>
      <c r="H8" s="137"/>
      <c r="I8" s="347"/>
      <c r="J8" s="137"/>
    </row>
    <row r="9" spans="1:10" x14ac:dyDescent="0.3">
      <c r="A9" s="10" t="s">
        <v>761</v>
      </c>
      <c r="B9" s="346" t="s">
        <v>772</v>
      </c>
      <c r="C9" s="137"/>
      <c r="D9" s="137"/>
      <c r="E9" s="137"/>
      <c r="F9" s="137"/>
      <c r="G9" s="137"/>
      <c r="H9" s="137"/>
      <c r="I9" s="137"/>
      <c r="J9" s="137"/>
    </row>
    <row r="10" spans="1:10" x14ac:dyDescent="0.3">
      <c r="A10" s="10" t="s">
        <v>763</v>
      </c>
      <c r="B10" s="348" t="s">
        <v>1368</v>
      </c>
      <c r="C10" s="137"/>
      <c r="D10" s="137"/>
      <c r="E10" s="137"/>
      <c r="F10" s="137"/>
      <c r="G10" s="137"/>
      <c r="H10" s="137"/>
      <c r="I10" s="137"/>
      <c r="J10" s="137"/>
    </row>
    <row r="11" spans="1:10" x14ac:dyDescent="0.3">
      <c r="A11" s="10" t="s">
        <v>765</v>
      </c>
      <c r="B11" s="349" t="s">
        <v>1369</v>
      </c>
      <c r="C11" s="137"/>
      <c r="D11" s="137"/>
      <c r="E11" s="137"/>
      <c r="F11" s="137"/>
      <c r="G11" s="137"/>
      <c r="H11" s="137"/>
      <c r="I11" s="137"/>
      <c r="J11" s="137"/>
    </row>
    <row r="12" spans="1:10" x14ac:dyDescent="0.3">
      <c r="A12" s="10" t="s">
        <v>767</v>
      </c>
      <c r="B12" s="348" t="s">
        <v>1370</v>
      </c>
      <c r="C12" s="137"/>
      <c r="D12" s="137"/>
      <c r="E12" s="137"/>
      <c r="F12" s="137"/>
      <c r="G12" s="137"/>
      <c r="H12" s="137"/>
      <c r="I12" s="137"/>
      <c r="J12" s="137"/>
    </row>
    <row r="13" spans="1:10" x14ac:dyDescent="0.3">
      <c r="A13" s="10" t="s">
        <v>769</v>
      </c>
      <c r="B13" s="348" t="s">
        <v>1371</v>
      </c>
      <c r="C13" s="137"/>
      <c r="D13" s="137"/>
      <c r="E13" s="137"/>
      <c r="F13" s="137"/>
      <c r="G13" s="137"/>
      <c r="H13" s="137"/>
      <c r="I13" s="137"/>
      <c r="J13" s="137"/>
    </row>
    <row r="14" spans="1:10" x14ac:dyDescent="0.3">
      <c r="A14" s="10" t="s">
        <v>771</v>
      </c>
      <c r="B14" s="348" t="s">
        <v>1372</v>
      </c>
      <c r="C14" s="137"/>
      <c r="D14" s="137"/>
      <c r="E14" s="137"/>
      <c r="F14" s="137"/>
      <c r="G14" s="137"/>
      <c r="H14" s="137"/>
      <c r="I14" s="137"/>
      <c r="J14" s="137"/>
    </row>
    <row r="15" spans="1:10" x14ac:dyDescent="0.3">
      <c r="A15" s="10" t="s">
        <v>775</v>
      </c>
      <c r="B15" s="346" t="s">
        <v>1373</v>
      </c>
      <c r="C15" s="137"/>
      <c r="D15" s="137"/>
      <c r="E15" s="350"/>
      <c r="F15" s="350"/>
      <c r="G15" s="137"/>
      <c r="H15" s="137"/>
      <c r="I15" s="351"/>
      <c r="J15" s="350"/>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sheetPr>
    <tabColor theme="9" tint="0.79998168889431442"/>
  </sheetPr>
  <dimension ref="A1:AI22"/>
  <sheetViews>
    <sheetView showGridLines="0" view="pageLayout" zoomScaleNormal="100" workbookViewId="0">
      <selection activeCell="C11" sqref="C11"/>
    </sheetView>
  </sheetViews>
  <sheetFormatPr defaultColWidth="8.88671875" defaultRowHeight="13.2" x14ac:dyDescent="0.3"/>
  <cols>
    <col min="1" max="1" width="5.6640625" style="331" customWidth="1"/>
    <col min="2" max="2" width="72" style="331" customWidth="1"/>
    <col min="3" max="7" width="17.6640625" style="331" customWidth="1"/>
    <col min="8" max="8" width="19.33203125" style="331" customWidth="1"/>
    <col min="9" max="10" width="17.6640625" style="331" customWidth="1"/>
    <col min="11" max="11" width="13.6640625" style="331" customWidth="1"/>
    <col min="12" max="16384" width="8.88671875" style="331"/>
  </cols>
  <sheetData>
    <row r="1" spans="1:35" ht="18" x14ac:dyDescent="0.3">
      <c r="A1" s="352"/>
      <c r="B1" s="332" t="s">
        <v>1357</v>
      </c>
      <c r="C1" s="353"/>
      <c r="D1" s="353"/>
      <c r="E1" s="353"/>
      <c r="F1" s="353"/>
    </row>
    <row r="2" spans="1:35" ht="18" x14ac:dyDescent="0.3">
      <c r="A2" s="352"/>
      <c r="B2" s="354"/>
      <c r="C2" s="353"/>
      <c r="D2" s="353"/>
      <c r="E2" s="353"/>
      <c r="F2" s="353"/>
    </row>
    <row r="3" spans="1:35" s="334" customFormat="1" ht="15.6" x14ac:dyDescent="0.3">
      <c r="C3" s="335"/>
      <c r="D3" s="335"/>
      <c r="E3" s="335"/>
      <c r="F3" s="335"/>
      <c r="G3" s="331"/>
      <c r="H3" s="331"/>
      <c r="I3" s="331"/>
      <c r="J3" s="331"/>
      <c r="K3" s="331"/>
      <c r="L3" s="331"/>
      <c r="M3" s="331"/>
      <c r="N3" s="331"/>
      <c r="O3" s="331"/>
      <c r="P3" s="331"/>
      <c r="Q3" s="331"/>
      <c r="R3" s="331"/>
      <c r="S3" s="331"/>
      <c r="T3" s="331"/>
      <c r="U3" s="331"/>
      <c r="V3" s="331"/>
      <c r="W3" s="331"/>
      <c r="X3" s="331"/>
      <c r="Y3" s="331"/>
      <c r="Z3" s="331"/>
      <c r="AA3" s="331"/>
      <c r="AB3" s="331"/>
      <c r="AC3" s="331"/>
      <c r="AD3" s="331"/>
      <c r="AE3" s="331"/>
      <c r="AF3" s="331"/>
      <c r="AG3" s="331"/>
      <c r="AH3" s="331"/>
      <c r="AI3" s="331"/>
    </row>
    <row r="4" spans="1:35" ht="14.4" x14ac:dyDescent="0.3">
      <c r="A4" s="355"/>
      <c r="B4" s="356"/>
      <c r="C4" s="1542" t="s">
        <v>1374</v>
      </c>
      <c r="D4" s="1543"/>
      <c r="E4" s="1548" t="s">
        <v>1375</v>
      </c>
      <c r="F4" s="1549"/>
    </row>
    <row r="5" spans="1:35" ht="55.95" customHeight="1" x14ac:dyDescent="0.3">
      <c r="A5" s="355"/>
      <c r="B5" s="356"/>
      <c r="C5" s="1546"/>
      <c r="D5" s="1547"/>
      <c r="E5" s="1542" t="s">
        <v>1376</v>
      </c>
      <c r="F5" s="1543"/>
    </row>
    <row r="6" spans="1:35" ht="43.2" x14ac:dyDescent="0.3">
      <c r="A6" s="337"/>
      <c r="B6" s="357"/>
      <c r="C6" s="358"/>
      <c r="D6" s="339" t="s">
        <v>1364</v>
      </c>
      <c r="E6" s="359"/>
      <c r="F6" s="339" t="s">
        <v>1365</v>
      </c>
    </row>
    <row r="7" spans="1:35" ht="14.4" x14ac:dyDescent="0.3">
      <c r="A7" s="337"/>
      <c r="B7" s="357"/>
      <c r="C7" s="10" t="s">
        <v>472</v>
      </c>
      <c r="D7" s="10" t="s">
        <v>759</v>
      </c>
      <c r="E7" s="10" t="s">
        <v>761</v>
      </c>
      <c r="F7" s="10" t="s">
        <v>765</v>
      </c>
    </row>
    <row r="8" spans="1:35" ht="14.4" x14ac:dyDescent="0.3">
      <c r="A8" s="342" t="s">
        <v>776</v>
      </c>
      <c r="B8" s="360" t="s">
        <v>1377</v>
      </c>
      <c r="C8" s="137"/>
      <c r="D8" s="137"/>
      <c r="E8" s="137"/>
      <c r="F8" s="137"/>
    </row>
    <row r="9" spans="1:35" ht="14.4" x14ac:dyDescent="0.3">
      <c r="A9" s="10" t="s">
        <v>777</v>
      </c>
      <c r="B9" s="361" t="s">
        <v>1378</v>
      </c>
      <c r="C9" s="137"/>
      <c r="D9" s="137"/>
      <c r="E9" s="137"/>
      <c r="F9" s="137"/>
    </row>
    <row r="10" spans="1:35" ht="14.4" x14ac:dyDescent="0.3">
      <c r="A10" s="10" t="s">
        <v>778</v>
      </c>
      <c r="B10" s="361" t="s">
        <v>1367</v>
      </c>
      <c r="C10" s="137"/>
      <c r="D10" s="137"/>
      <c r="E10" s="137"/>
      <c r="F10" s="137"/>
    </row>
    <row r="11" spans="1:35" ht="14.4" x14ac:dyDescent="0.3">
      <c r="A11" s="10" t="s">
        <v>779</v>
      </c>
      <c r="B11" s="361" t="s">
        <v>772</v>
      </c>
      <c r="C11" s="137"/>
      <c r="D11" s="137"/>
      <c r="E11" s="137"/>
      <c r="F11" s="137"/>
    </row>
    <row r="12" spans="1:35" ht="14.4" x14ac:dyDescent="0.3">
      <c r="A12" s="10" t="s">
        <v>780</v>
      </c>
      <c r="B12" s="362" t="s">
        <v>1368</v>
      </c>
      <c r="C12" s="137"/>
      <c r="D12" s="137"/>
      <c r="E12" s="137"/>
      <c r="F12" s="137"/>
    </row>
    <row r="13" spans="1:35" ht="14.4" x14ac:dyDescent="0.3">
      <c r="A13" s="10" t="s">
        <v>781</v>
      </c>
      <c r="B13" s="363" t="s">
        <v>1369</v>
      </c>
      <c r="C13" s="137"/>
      <c r="D13" s="137"/>
      <c r="E13" s="137"/>
      <c r="F13" s="137"/>
    </row>
    <row r="14" spans="1:35" ht="14.4" x14ac:dyDescent="0.3">
      <c r="A14" s="10" t="s">
        <v>782</v>
      </c>
      <c r="B14" s="362" t="s">
        <v>1370</v>
      </c>
      <c r="C14" s="137"/>
      <c r="D14" s="137"/>
      <c r="E14" s="137"/>
      <c r="F14" s="137"/>
    </row>
    <row r="15" spans="1:35" ht="14.4" x14ac:dyDescent="0.3">
      <c r="A15" s="10" t="s">
        <v>783</v>
      </c>
      <c r="B15" s="362" t="s">
        <v>1371</v>
      </c>
      <c r="C15" s="137"/>
      <c r="D15" s="137"/>
      <c r="E15" s="137"/>
      <c r="F15" s="137"/>
    </row>
    <row r="16" spans="1:35" ht="14.4" x14ac:dyDescent="0.3">
      <c r="A16" s="10" t="s">
        <v>784</v>
      </c>
      <c r="B16" s="362" t="s">
        <v>1372</v>
      </c>
      <c r="C16" s="137"/>
      <c r="D16" s="137"/>
      <c r="E16" s="137"/>
      <c r="F16" s="137"/>
    </row>
    <row r="17" spans="1:6" ht="14.4" x14ac:dyDescent="0.3">
      <c r="A17" s="10" t="s">
        <v>785</v>
      </c>
      <c r="B17" s="361" t="s">
        <v>1379</v>
      </c>
      <c r="C17" s="137"/>
      <c r="D17" s="137"/>
      <c r="E17" s="137"/>
      <c r="F17" s="137"/>
    </row>
    <row r="18" spans="1:6" ht="14.4" x14ac:dyDescent="0.3">
      <c r="A18" s="10" t="s">
        <v>1380</v>
      </c>
      <c r="B18" s="361" t="s">
        <v>1381</v>
      </c>
      <c r="C18" s="137"/>
      <c r="D18" s="137"/>
      <c r="E18" s="137"/>
      <c r="F18" s="137"/>
    </row>
    <row r="19" spans="1:6" ht="28.8" x14ac:dyDescent="0.3">
      <c r="A19" s="342" t="s">
        <v>1382</v>
      </c>
      <c r="B19" s="360" t="s">
        <v>1383</v>
      </c>
      <c r="C19" s="137"/>
      <c r="D19" s="137"/>
      <c r="E19" s="137"/>
      <c r="F19" s="137"/>
    </row>
    <row r="20" spans="1:6" ht="14.4" x14ac:dyDescent="0.3">
      <c r="A20" s="342">
        <v>241</v>
      </c>
      <c r="B20" s="360" t="s">
        <v>1384</v>
      </c>
      <c r="C20" s="344"/>
      <c r="D20" s="344"/>
      <c r="E20" s="137"/>
      <c r="F20" s="137"/>
    </row>
    <row r="21" spans="1:6" ht="14.4" x14ac:dyDescent="0.3">
      <c r="A21" s="342">
        <v>250</v>
      </c>
      <c r="B21" s="364" t="s">
        <v>1385</v>
      </c>
      <c r="C21" s="137"/>
      <c r="D21" s="137"/>
      <c r="E21" s="344"/>
      <c r="F21" s="344"/>
    </row>
    <row r="22" spans="1:6" x14ac:dyDescent="0.3">
      <c r="B22" s="365"/>
    </row>
  </sheetData>
  <mergeCells count="3">
    <mergeCell ref="C4:D5"/>
    <mergeCell ref="E4:F4"/>
    <mergeCell ref="E5:F5"/>
  </mergeCells>
  <conditionalFormatting sqref="C18:E21">
    <cfRule type="cellIs" dxfId="2" priority="1" stopIfTrue="1" operator="lessThan">
      <formula>0</formula>
    </cfRule>
  </conditionalFormatting>
  <conditionalFormatting sqref="C1:I2 D4:E5 C4:C17 E6:E17 D7:D17 F7:F21 G8:G21">
    <cfRule type="cellIs" dxfId="1" priority="2"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theme="9" tint="0.79998168889431442"/>
  </sheetPr>
  <dimension ref="A1:G9"/>
  <sheetViews>
    <sheetView showGridLines="0" view="pageLayout" zoomScaleNormal="100" workbookViewId="0">
      <selection activeCell="B13" sqref="B13"/>
    </sheetView>
  </sheetViews>
  <sheetFormatPr defaultColWidth="8.88671875" defaultRowHeight="13.2" x14ac:dyDescent="0.3"/>
  <cols>
    <col min="1" max="1" width="5.6640625" style="331" customWidth="1"/>
    <col min="2" max="2" width="72" style="331" customWidth="1"/>
    <col min="3" max="7" width="17.6640625" style="331" customWidth="1"/>
    <col min="8" max="8" width="19.33203125" style="331" customWidth="1"/>
    <col min="9" max="10" width="17.6640625" style="331" customWidth="1"/>
    <col min="11" max="11" width="13.6640625" style="331" customWidth="1"/>
    <col min="12" max="16384" width="8.88671875" style="331"/>
  </cols>
  <sheetData>
    <row r="1" spans="1:7" ht="20.100000000000001" customHeight="1" x14ac:dyDescent="0.3">
      <c r="B1" s="354" t="s">
        <v>1358</v>
      </c>
      <c r="C1" s="333"/>
      <c r="D1" s="333"/>
      <c r="E1" s="333"/>
      <c r="F1" s="333"/>
      <c r="G1" s="333"/>
    </row>
    <row r="2" spans="1:7" ht="20.100000000000001" customHeight="1" x14ac:dyDescent="0.3">
      <c r="B2" s="354"/>
      <c r="C2" s="333"/>
      <c r="D2" s="333"/>
      <c r="E2" s="333"/>
      <c r="F2" s="333"/>
      <c r="G2" s="333"/>
    </row>
    <row r="3" spans="1:7" ht="96" customHeight="1" x14ac:dyDescent="0.3">
      <c r="A3" s="366"/>
      <c r="B3" s="367"/>
      <c r="C3" s="368" t="s">
        <v>1386</v>
      </c>
      <c r="D3" s="369" t="s">
        <v>1387</v>
      </c>
      <c r="E3" s="370"/>
      <c r="F3" s="370"/>
    </row>
    <row r="4" spans="1:7" ht="15.6" x14ac:dyDescent="0.3">
      <c r="A4" s="366"/>
      <c r="B4" s="367"/>
      <c r="C4" s="10" t="s">
        <v>472</v>
      </c>
      <c r="D4" s="10" t="s">
        <v>759</v>
      </c>
      <c r="E4" s="371"/>
      <c r="F4" s="371"/>
    </row>
    <row r="5" spans="1:7" ht="15" customHeight="1" x14ac:dyDescent="0.3">
      <c r="A5" s="342" t="s">
        <v>472</v>
      </c>
      <c r="B5" s="364" t="s">
        <v>1388</v>
      </c>
      <c r="C5" s="767"/>
      <c r="D5" s="767"/>
      <c r="E5" s="353"/>
      <c r="F5" s="353"/>
    </row>
    <row r="6" spans="1:7" ht="17.25" customHeight="1" x14ac:dyDescent="0.3">
      <c r="A6" s="372"/>
      <c r="B6" s="373"/>
    </row>
    <row r="8" spans="1:7" ht="13.8" x14ac:dyDescent="0.3">
      <c r="A8" s="374"/>
      <c r="B8" s="375"/>
      <c r="C8" s="375"/>
      <c r="D8" s="375"/>
      <c r="E8" s="375"/>
      <c r="F8" s="375"/>
      <c r="G8" s="375"/>
    </row>
    <row r="9" spans="1:7" x14ac:dyDescent="0.3">
      <c r="B9" s="365"/>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5" tint="0.79998168889431442"/>
  </sheetPr>
  <dimension ref="A1:F15"/>
  <sheetViews>
    <sheetView showGridLines="0" view="pageLayout" zoomScaleNormal="100" workbookViewId="0">
      <selection activeCell="A3" sqref="A3"/>
    </sheetView>
  </sheetViews>
  <sheetFormatPr defaultColWidth="8.88671875" defaultRowHeight="13.2" x14ac:dyDescent="0.3"/>
  <cols>
    <col min="1" max="1" width="11.88671875" style="331" customWidth="1"/>
    <col min="2" max="2" width="78.33203125" style="331" customWidth="1"/>
    <col min="3" max="7" width="17.6640625" style="331" customWidth="1"/>
    <col min="8" max="8" width="19.33203125" style="331" customWidth="1"/>
    <col min="9" max="10" width="17.6640625" style="331" customWidth="1"/>
    <col min="11" max="11" width="13.6640625" style="331" customWidth="1"/>
    <col min="12" max="16384" width="8.88671875" style="331"/>
  </cols>
  <sheetData>
    <row r="1" spans="1:6" ht="18" x14ac:dyDescent="0.3">
      <c r="A1" s="354" t="s">
        <v>1359</v>
      </c>
      <c r="C1" s="331" t="s">
        <v>164</v>
      </c>
      <c r="D1" s="331" t="s">
        <v>1389</v>
      </c>
    </row>
    <row r="2" spans="1:6" ht="14.4" x14ac:dyDescent="0.3">
      <c r="A2" t="s">
        <v>1390</v>
      </c>
    </row>
    <row r="3" spans="1:6" ht="14.4" x14ac:dyDescent="0.3">
      <c r="A3"/>
    </row>
    <row r="5" spans="1:6" ht="14.4" x14ac:dyDescent="0.3">
      <c r="A5" s="242" t="s">
        <v>118</v>
      </c>
      <c r="B5" s="376" t="s">
        <v>125</v>
      </c>
    </row>
    <row r="6" spans="1:6" ht="14.4" x14ac:dyDescent="0.3">
      <c r="A6" s="21" t="s">
        <v>113</v>
      </c>
      <c r="B6" s="15" t="s">
        <v>1391</v>
      </c>
    </row>
    <row r="7" spans="1:6" ht="52.5" customHeight="1" x14ac:dyDescent="0.3">
      <c r="A7" s="377" t="s">
        <v>115</v>
      </c>
      <c r="B7" s="378" t="s">
        <v>1392</v>
      </c>
      <c r="C7" s="379"/>
      <c r="D7" s="379"/>
      <c r="E7" s="379"/>
      <c r="F7" s="379"/>
    </row>
    <row r="8" spans="1:6" ht="17.25" customHeight="1" x14ac:dyDescent="0.3">
      <c r="A8" s="380"/>
      <c r="B8" s="209"/>
      <c r="C8" s="381"/>
      <c r="D8" s="381"/>
      <c r="E8" s="381"/>
      <c r="F8" s="381"/>
    </row>
    <row r="9" spans="1:6" ht="14.4" x14ac:dyDescent="0.3">
      <c r="A9" s="380"/>
      <c r="B9" s="381"/>
      <c r="C9" s="381"/>
      <c r="D9" s="381"/>
      <c r="E9" s="381"/>
      <c r="F9" s="381"/>
    </row>
    <row r="10" spans="1:6" ht="14.4" x14ac:dyDescent="0.3">
      <c r="A10" s="380"/>
      <c r="B10" s="381"/>
      <c r="C10" s="381"/>
      <c r="D10" s="381"/>
      <c r="E10" s="381"/>
      <c r="F10" s="381"/>
    </row>
    <row r="11" spans="1:6" ht="14.4" x14ac:dyDescent="0.3">
      <c r="A11" s="380"/>
      <c r="B11" s="381"/>
      <c r="C11" s="381"/>
      <c r="D11" s="381"/>
      <c r="E11" s="381"/>
      <c r="F11" s="381"/>
    </row>
    <row r="12" spans="1:6" ht="14.4" x14ac:dyDescent="0.3">
      <c r="A12" s="380"/>
      <c r="B12" s="382"/>
      <c r="C12" s="382"/>
      <c r="D12" s="382"/>
      <c r="E12" s="382"/>
      <c r="F12" s="382"/>
    </row>
    <row r="13" spans="1:6" ht="14.4" x14ac:dyDescent="0.3">
      <c r="A13" s="383"/>
      <c r="B13" s="382"/>
      <c r="C13" s="382"/>
      <c r="D13" s="382"/>
      <c r="E13" s="382"/>
      <c r="F13" s="382"/>
    </row>
    <row r="14" spans="1:6" ht="14.4" x14ac:dyDescent="0.3">
      <c r="A14" s="383"/>
      <c r="B14" s="382"/>
      <c r="C14" s="382"/>
      <c r="D14" s="382"/>
      <c r="E14" s="382"/>
      <c r="F14" s="382"/>
    </row>
    <row r="15" spans="1:6" x14ac:dyDescent="0.3">
      <c r="B15" s="365"/>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rgb="FF0070C0"/>
    <pageSetUpPr fitToPage="1"/>
  </sheetPr>
  <dimension ref="B2:V24"/>
  <sheetViews>
    <sheetView showGridLines="0" workbookViewId="0"/>
  </sheetViews>
  <sheetFormatPr defaultRowHeight="14.4" x14ac:dyDescent="0.3"/>
  <sheetData>
    <row r="2" spans="2:22" ht="61.5" customHeight="1" x14ac:dyDescent="0.3">
      <c r="B2" s="1559" t="s">
        <v>1913</v>
      </c>
      <c r="C2" s="1560"/>
      <c r="D2" s="1560"/>
      <c r="E2" s="1560"/>
      <c r="F2" s="1560"/>
      <c r="G2" s="1560"/>
      <c r="H2" s="1560"/>
      <c r="I2" s="1560"/>
      <c r="J2" s="1560"/>
      <c r="K2" s="1560"/>
      <c r="L2" s="1560"/>
      <c r="M2" s="1560"/>
      <c r="N2" s="1560"/>
      <c r="O2" s="1560"/>
      <c r="P2" s="1560"/>
      <c r="Q2" s="1560"/>
      <c r="R2" s="1560"/>
      <c r="S2" s="1560"/>
      <c r="T2" s="1560"/>
      <c r="U2" s="1560"/>
    </row>
    <row r="3" spans="2:22" x14ac:dyDescent="0.3">
      <c r="B3" s="488"/>
      <c r="C3" s="488"/>
      <c r="D3" s="488"/>
      <c r="E3" s="488"/>
      <c r="F3" s="488"/>
      <c r="G3" s="488"/>
      <c r="H3" s="488"/>
      <c r="I3" s="488"/>
      <c r="J3" s="488"/>
      <c r="K3" s="488"/>
      <c r="L3" s="488"/>
      <c r="M3" s="488"/>
      <c r="N3" s="488"/>
      <c r="O3" s="488"/>
      <c r="P3" s="488"/>
      <c r="Q3" s="488"/>
      <c r="R3" s="488"/>
      <c r="S3" s="488"/>
      <c r="T3" s="488"/>
      <c r="U3" s="488"/>
    </row>
    <row r="4" spans="2:22" ht="30" customHeight="1" x14ac:dyDescent="0.3">
      <c r="B4" s="1560" t="s">
        <v>1904</v>
      </c>
      <c r="C4" s="1560"/>
      <c r="D4" s="1560"/>
      <c r="E4" s="1560"/>
      <c r="F4" s="1560"/>
      <c r="G4" s="1560"/>
      <c r="H4" s="1560"/>
      <c r="I4" s="1560"/>
      <c r="J4" s="1560"/>
      <c r="K4" s="1560"/>
      <c r="L4" s="1560"/>
      <c r="M4" s="1560"/>
      <c r="N4" s="1560"/>
      <c r="O4" s="1560"/>
      <c r="P4" s="1560"/>
      <c r="Q4" s="1560"/>
      <c r="R4" s="1560"/>
      <c r="S4" s="1560"/>
      <c r="T4" s="1560"/>
      <c r="U4" s="1560"/>
    </row>
    <row r="6" spans="2:22" ht="78.75" customHeight="1" x14ac:dyDescent="0.3">
      <c r="B6" s="1553" t="s">
        <v>1914</v>
      </c>
      <c r="C6" s="1554"/>
      <c r="D6" s="1554"/>
      <c r="E6" s="1554"/>
      <c r="F6" s="1554"/>
      <c r="G6" s="1554"/>
      <c r="H6" s="1554"/>
      <c r="I6" s="1554"/>
      <c r="J6" s="1554"/>
      <c r="K6" s="1554"/>
      <c r="L6" s="1554"/>
      <c r="M6" s="1555"/>
      <c r="N6" s="1555"/>
      <c r="O6" s="1555"/>
      <c r="P6" s="1555"/>
      <c r="Q6" s="1555"/>
      <c r="R6" s="1556"/>
    </row>
    <row r="7" spans="2:22" x14ac:dyDescent="0.3">
      <c r="B7" s="1107"/>
      <c r="C7" s="1107"/>
      <c r="D7" s="1107"/>
      <c r="E7" s="1107"/>
      <c r="F7" s="1107"/>
      <c r="G7" s="1107"/>
      <c r="H7" s="1107"/>
      <c r="I7" s="1107"/>
      <c r="J7" s="1107"/>
      <c r="K7" s="1107"/>
      <c r="L7" s="1107"/>
    </row>
    <row r="8" spans="2:22" ht="36.75" customHeight="1" x14ac:dyDescent="0.3">
      <c r="B8" s="1559" t="s">
        <v>1905</v>
      </c>
      <c r="C8" s="1560"/>
      <c r="D8" s="1560"/>
      <c r="E8" s="1560"/>
      <c r="F8" s="1560"/>
      <c r="G8" s="1560"/>
      <c r="H8" s="1560"/>
      <c r="I8" s="1560"/>
      <c r="J8" s="1560"/>
      <c r="K8" s="1560"/>
      <c r="L8" s="1560"/>
      <c r="M8" s="1560"/>
      <c r="N8" s="1560"/>
      <c r="O8" s="1560"/>
      <c r="P8" s="1560"/>
      <c r="Q8" s="1560"/>
      <c r="R8" s="1560"/>
      <c r="S8" s="1560"/>
      <c r="T8" s="1560"/>
      <c r="U8" s="1560"/>
      <c r="V8" s="488"/>
    </row>
    <row r="9" spans="2:22" x14ac:dyDescent="0.3">
      <c r="B9" s="1107"/>
      <c r="C9" s="1107"/>
      <c r="D9" s="1107"/>
      <c r="E9" s="1107"/>
      <c r="F9" s="1107"/>
      <c r="G9" s="1107"/>
      <c r="H9" s="1107"/>
      <c r="I9" s="1107"/>
      <c r="J9" s="1107"/>
      <c r="K9" s="1107"/>
      <c r="L9" s="1107"/>
      <c r="M9" s="488"/>
      <c r="N9" s="488"/>
      <c r="O9" s="488"/>
      <c r="P9" s="488"/>
      <c r="Q9" s="488"/>
      <c r="R9" s="488"/>
      <c r="S9" s="488"/>
      <c r="T9" s="488"/>
      <c r="U9" s="488"/>
      <c r="V9" s="488"/>
    </row>
    <row r="10" spans="2:22" ht="60.75" customHeight="1" x14ac:dyDescent="0.3">
      <c r="B10" s="1559" t="s">
        <v>1908</v>
      </c>
      <c r="C10" s="1560"/>
      <c r="D10" s="1560"/>
      <c r="E10" s="1560"/>
      <c r="F10" s="1560"/>
      <c r="G10" s="1560"/>
      <c r="H10" s="1560"/>
      <c r="I10" s="1560"/>
      <c r="J10" s="1560"/>
      <c r="K10" s="1560"/>
      <c r="L10" s="1560"/>
      <c r="M10" s="1560"/>
      <c r="N10" s="1560"/>
      <c r="O10" s="1560"/>
      <c r="P10" s="1560"/>
      <c r="Q10" s="1560"/>
      <c r="R10" s="1560"/>
      <c r="S10" s="1560"/>
      <c r="T10" s="1560"/>
      <c r="U10" s="1560"/>
      <c r="V10" s="1560"/>
    </row>
    <row r="11" spans="2:22" ht="22.5" customHeight="1" x14ac:dyDescent="0.3">
      <c r="B11" s="1108"/>
      <c r="C11" s="1108"/>
      <c r="D11" s="1108"/>
      <c r="E11" s="1108"/>
      <c r="F11" s="1108"/>
      <c r="G11" s="1108"/>
      <c r="H11" s="1108"/>
      <c r="I11" s="1108"/>
      <c r="J11" s="1108"/>
      <c r="K11" s="1108"/>
      <c r="L11" s="1108"/>
    </row>
    <row r="12" spans="2:22" ht="51.75" customHeight="1" x14ac:dyDescent="0.3">
      <c r="B12" s="1559" t="s">
        <v>1907</v>
      </c>
      <c r="C12" s="1560"/>
      <c r="D12" s="1560"/>
      <c r="E12" s="1560"/>
      <c r="F12" s="1560"/>
      <c r="G12" s="1560"/>
      <c r="H12" s="1560"/>
      <c r="I12" s="1560"/>
      <c r="J12" s="1560"/>
      <c r="K12" s="1560"/>
      <c r="L12" s="1560"/>
      <c r="M12" s="1192"/>
      <c r="N12" s="1192"/>
      <c r="O12" s="1192"/>
      <c r="P12" s="1192"/>
      <c r="Q12" s="1192"/>
      <c r="R12" s="1192"/>
      <c r="S12" s="1192"/>
      <c r="T12" s="1192"/>
      <c r="U12" s="1192"/>
      <c r="V12" s="1192"/>
    </row>
    <row r="13" spans="2:22" ht="16.5" customHeight="1" x14ac:dyDescent="0.3">
      <c r="B13" s="496"/>
      <c r="C13" s="497"/>
      <c r="D13" s="497"/>
      <c r="E13" s="497"/>
      <c r="F13" s="497"/>
      <c r="G13" s="497"/>
      <c r="H13" s="497"/>
      <c r="I13" s="497"/>
      <c r="J13" s="497"/>
      <c r="K13" s="497"/>
      <c r="L13" s="497"/>
      <c r="M13" s="253"/>
      <c r="N13" s="253"/>
      <c r="O13" s="253"/>
      <c r="P13" s="253"/>
      <c r="Q13" s="253"/>
      <c r="R13" s="253"/>
      <c r="S13" s="253"/>
      <c r="T13" s="253"/>
      <c r="U13" s="253"/>
      <c r="V13" s="253"/>
    </row>
    <row r="14" spans="2:22" ht="22.5" customHeight="1" x14ac:dyDescent="0.3">
      <c r="B14" s="1557" t="s">
        <v>1915</v>
      </c>
      <c r="C14" s="1558"/>
      <c r="D14" s="1558"/>
      <c r="E14" s="1558"/>
      <c r="F14" s="1558"/>
      <c r="G14" s="1558"/>
      <c r="H14" s="1558"/>
      <c r="I14" s="1558"/>
      <c r="J14" s="1558"/>
      <c r="K14" s="1558"/>
      <c r="L14" s="1558"/>
      <c r="M14" s="1192"/>
      <c r="N14" s="1192"/>
      <c r="O14" s="1192"/>
      <c r="P14" s="1192"/>
      <c r="Q14" s="1192"/>
      <c r="R14" s="1192"/>
      <c r="S14" s="1192"/>
      <c r="T14" s="1192"/>
      <c r="U14" s="1192"/>
    </row>
    <row r="15" spans="2:22" ht="22.5" customHeight="1" x14ac:dyDescent="0.3">
      <c r="B15" s="495" t="s">
        <v>1906</v>
      </c>
    </row>
    <row r="16" spans="2:22" ht="22.5" customHeight="1" x14ac:dyDescent="0.3"/>
    <row r="17" spans="2:22" ht="33" customHeight="1" x14ac:dyDescent="0.3">
      <c r="B17" s="1550" t="s">
        <v>1916</v>
      </c>
      <c r="C17" s="1192"/>
      <c r="D17" s="1192"/>
      <c r="E17" s="1192"/>
      <c r="F17" s="1192"/>
      <c r="G17" s="1192"/>
      <c r="H17" s="1192"/>
      <c r="I17" s="1192"/>
      <c r="J17" s="1192"/>
      <c r="K17" s="1192"/>
      <c r="L17" s="1192"/>
      <c r="M17" s="1192"/>
      <c r="N17" s="1192"/>
      <c r="O17" s="1192"/>
      <c r="P17" s="1192"/>
      <c r="Q17" s="1192"/>
      <c r="R17" s="1192"/>
      <c r="S17" s="1192"/>
      <c r="T17" s="1192"/>
      <c r="U17" s="1192"/>
      <c r="V17" s="1192"/>
    </row>
    <row r="19" spans="2:22" x14ac:dyDescent="0.3">
      <c r="B19" s="1551" t="s">
        <v>1910</v>
      </c>
      <c r="C19" s="1552"/>
      <c r="D19" s="1552"/>
      <c r="E19" s="1552"/>
      <c r="F19" s="1552"/>
      <c r="G19" s="1552"/>
      <c r="H19" s="1552"/>
      <c r="I19" s="1552"/>
      <c r="J19" s="1552"/>
      <c r="K19" s="1552"/>
      <c r="L19" s="1552"/>
      <c r="M19" s="1552"/>
      <c r="N19" s="1552"/>
      <c r="O19" s="1552"/>
      <c r="P19" s="1552"/>
      <c r="Q19" s="1552"/>
      <c r="R19" s="1552"/>
      <c r="S19" s="1552"/>
      <c r="T19" s="1552"/>
      <c r="U19" s="1552"/>
      <c r="V19" s="1552"/>
    </row>
    <row r="20" spans="2:22" ht="69.75" customHeight="1" x14ac:dyDescent="0.3">
      <c r="B20" s="1552"/>
      <c r="C20" s="1552"/>
      <c r="D20" s="1552"/>
      <c r="E20" s="1552"/>
      <c r="F20" s="1552"/>
      <c r="G20" s="1552"/>
      <c r="H20" s="1552"/>
      <c r="I20" s="1552"/>
      <c r="J20" s="1552"/>
      <c r="K20" s="1552"/>
      <c r="L20" s="1552"/>
      <c r="M20" s="1552"/>
      <c r="N20" s="1552"/>
      <c r="O20" s="1552"/>
      <c r="P20" s="1552"/>
      <c r="Q20" s="1552"/>
      <c r="R20" s="1552"/>
      <c r="S20" s="1552"/>
      <c r="T20" s="1552"/>
      <c r="U20" s="1552"/>
      <c r="V20" s="1552"/>
    </row>
    <row r="21" spans="2:22" ht="34.5" customHeight="1" x14ac:dyDescent="0.3">
      <c r="B21" s="1192" t="s">
        <v>1909</v>
      </c>
      <c r="C21" s="1192"/>
      <c r="D21" s="1192"/>
      <c r="E21" s="1192"/>
      <c r="F21" s="1192"/>
      <c r="G21" s="1192"/>
      <c r="H21" s="1192"/>
      <c r="I21" s="1192"/>
      <c r="J21" s="1192"/>
      <c r="K21" s="1192"/>
      <c r="L21" s="1192"/>
      <c r="M21" s="1192"/>
      <c r="N21" s="1192"/>
      <c r="O21" s="1192"/>
      <c r="P21" s="1192"/>
      <c r="Q21" s="1192"/>
      <c r="R21" s="1192"/>
      <c r="S21" s="1192"/>
      <c r="T21" s="1192"/>
      <c r="U21" s="1192"/>
      <c r="V21" s="1192"/>
    </row>
    <row r="23" spans="2:22" ht="87.75" customHeight="1" x14ac:dyDescent="0.3">
      <c r="B23" s="1551" t="s">
        <v>1911</v>
      </c>
      <c r="C23" s="1552"/>
      <c r="D23" s="1552"/>
      <c r="E23" s="1552"/>
      <c r="F23" s="1552"/>
      <c r="G23" s="1552"/>
      <c r="H23" s="1552"/>
      <c r="I23" s="1552"/>
      <c r="J23" s="1552"/>
      <c r="K23" s="1552"/>
      <c r="L23" s="1552"/>
      <c r="M23" s="1552"/>
      <c r="N23" s="1552"/>
      <c r="O23" s="1552"/>
      <c r="P23" s="1552"/>
      <c r="Q23" s="1552"/>
      <c r="R23" s="1552"/>
      <c r="S23" s="1552"/>
      <c r="T23" s="1552"/>
      <c r="U23" s="1552"/>
      <c r="V23" s="1552"/>
    </row>
    <row r="24" spans="2:22" ht="62.25" customHeight="1" x14ac:dyDescent="0.3">
      <c r="B24" s="1551" t="s">
        <v>1912</v>
      </c>
      <c r="C24" s="1552"/>
      <c r="D24" s="1552"/>
      <c r="E24" s="1552"/>
      <c r="F24" s="1552"/>
      <c r="G24" s="1552"/>
      <c r="H24" s="1552"/>
      <c r="I24" s="1552"/>
      <c r="J24" s="1552"/>
      <c r="K24" s="1552"/>
      <c r="L24" s="1552"/>
      <c r="M24" s="1552"/>
      <c r="N24" s="1552"/>
      <c r="O24" s="1552"/>
      <c r="P24" s="1552"/>
      <c r="Q24" s="1552"/>
      <c r="R24" s="1552"/>
      <c r="S24" s="1552"/>
      <c r="T24" s="1552"/>
      <c r="U24" s="1552"/>
      <c r="V24" s="1552"/>
    </row>
  </sheetData>
  <mergeCells count="15">
    <mergeCell ref="B6:R6"/>
    <mergeCell ref="B14:U14"/>
    <mergeCell ref="B2:U2"/>
    <mergeCell ref="B4:U4"/>
    <mergeCell ref="B8:U8"/>
    <mergeCell ref="B10:V10"/>
    <mergeCell ref="B12:V12"/>
    <mergeCell ref="B7:L7"/>
    <mergeCell ref="B9:L9"/>
    <mergeCell ref="B11:L11"/>
    <mergeCell ref="B17:V17"/>
    <mergeCell ref="B19:V20"/>
    <mergeCell ref="B21:V21"/>
    <mergeCell ref="B23:V23"/>
    <mergeCell ref="B24:V24"/>
  </mergeCells>
  <hyperlinks>
    <hyperlink ref="B6:L6" location="'EU AE1'!A1" display="Šablona EU AE1 – Zatížená a nezatížená aktiva" xr:uid="{00000000-0004-0000-6C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J34"/>
  <sheetViews>
    <sheetView showGridLines="0" view="pageLayout" zoomScaleNormal="100" workbookViewId="0"/>
  </sheetViews>
  <sheetFormatPr defaultColWidth="8.88671875" defaultRowHeight="13.2" x14ac:dyDescent="0.3"/>
  <cols>
    <col min="1" max="1" width="6.33203125" style="331" customWidth="1"/>
    <col min="2" max="2" width="52.88671875" style="331" customWidth="1"/>
    <col min="3" max="3" width="13.5546875" style="331" customWidth="1"/>
    <col min="4" max="6" width="13.109375" style="331" customWidth="1"/>
    <col min="7" max="7" width="12.5546875" style="331" customWidth="1"/>
    <col min="8" max="11" width="17.6640625" style="331" customWidth="1"/>
    <col min="12" max="12" width="19.33203125" style="331" customWidth="1"/>
    <col min="13" max="14" width="17.6640625" style="331" customWidth="1"/>
    <col min="15" max="15" width="13.6640625" style="331" customWidth="1"/>
    <col min="16" max="16384" width="8.88671875" style="331"/>
  </cols>
  <sheetData>
    <row r="1" spans="1:10" ht="18" x14ac:dyDescent="0.3">
      <c r="A1" s="354" t="s">
        <v>1899</v>
      </c>
      <c r="B1" s="354"/>
      <c r="G1" s="331" t="s">
        <v>164</v>
      </c>
      <c r="H1" s="331" t="s">
        <v>1389</v>
      </c>
    </row>
    <row r="2" spans="1:10" ht="30.75" customHeight="1" x14ac:dyDescent="0.3">
      <c r="A2" s="1192" t="s">
        <v>1870</v>
      </c>
      <c r="B2" s="1192"/>
      <c r="C2" s="1192"/>
      <c r="D2" s="1192"/>
      <c r="E2" s="1192"/>
      <c r="F2" s="1192"/>
      <c r="G2" s="1192"/>
      <c r="H2" s="253"/>
    </row>
    <row r="3" spans="1:10" ht="14.4" x14ac:dyDescent="0.3">
      <c r="A3"/>
      <c r="B3"/>
    </row>
    <row r="4" spans="1:10" x14ac:dyDescent="0.3">
      <c r="B4" s="788" t="s">
        <v>2032</v>
      </c>
      <c r="C4" s="789"/>
      <c r="D4" s="789"/>
      <c r="E4" s="789"/>
    </row>
    <row r="5" spans="1:10" ht="14.4" x14ac:dyDescent="0.3">
      <c r="A5" s="280"/>
      <c r="B5" s="280"/>
      <c r="C5" s="21" t="s">
        <v>6</v>
      </c>
      <c r="D5" s="21" t="s">
        <v>7</v>
      </c>
      <c r="E5" s="21" t="s">
        <v>8</v>
      </c>
      <c r="F5" s="21" t="s">
        <v>43</v>
      </c>
      <c r="G5" s="491" t="s">
        <v>44</v>
      </c>
    </row>
    <row r="6" spans="1:10" ht="14.4" x14ac:dyDescent="0.3">
      <c r="A6" s="280"/>
      <c r="B6" s="280"/>
      <c r="C6" s="43" t="s">
        <v>9</v>
      </c>
      <c r="D6" s="492" t="s">
        <v>10</v>
      </c>
      <c r="E6" s="492" t="s">
        <v>45</v>
      </c>
      <c r="F6" s="492" t="s">
        <v>46</v>
      </c>
      <c r="G6" s="493" t="s">
        <v>47</v>
      </c>
    </row>
    <row r="7" spans="1:10" ht="14.4" x14ac:dyDescent="0.3">
      <c r="A7" s="1561" t="s">
        <v>1871</v>
      </c>
      <c r="B7" s="1562"/>
      <c r="C7" s="1562"/>
      <c r="D7" s="1562"/>
      <c r="E7" s="1562"/>
      <c r="F7" s="1562"/>
      <c r="G7" s="1562"/>
    </row>
    <row r="8" spans="1:10" ht="24.75" customHeight="1" x14ac:dyDescent="0.3">
      <c r="A8" s="377">
        <v>1</v>
      </c>
      <c r="B8" s="378" t="s">
        <v>1900</v>
      </c>
      <c r="C8" s="378"/>
      <c r="D8" s="378"/>
      <c r="E8" s="378"/>
      <c r="F8" s="378"/>
      <c r="G8" s="490"/>
      <c r="H8" s="379"/>
      <c r="I8" s="379"/>
      <c r="J8" s="379"/>
    </row>
    <row r="9" spans="1:10" ht="43.2" x14ac:dyDescent="0.3">
      <c r="A9" s="377">
        <v>2</v>
      </c>
      <c r="B9" s="378" t="s">
        <v>1872</v>
      </c>
      <c r="C9" s="378"/>
      <c r="D9" s="378"/>
      <c r="E9" s="378"/>
      <c r="F9" s="378"/>
      <c r="G9" s="490"/>
      <c r="H9" s="381"/>
      <c r="I9" s="381"/>
      <c r="J9" s="381"/>
    </row>
    <row r="10" spans="1:10" ht="57.6" x14ac:dyDescent="0.3">
      <c r="A10" s="377" t="s">
        <v>397</v>
      </c>
      <c r="B10" s="378" t="s">
        <v>1873</v>
      </c>
      <c r="C10" s="378"/>
      <c r="D10" s="378"/>
      <c r="E10" s="378"/>
      <c r="F10" s="378"/>
      <c r="G10" s="490"/>
      <c r="H10" s="381"/>
      <c r="I10" s="381"/>
      <c r="J10" s="381"/>
    </row>
    <row r="11" spans="1:10" ht="14.4" x14ac:dyDescent="0.3">
      <c r="A11" s="377">
        <v>3</v>
      </c>
      <c r="B11" s="378" t="s">
        <v>50</v>
      </c>
      <c r="C11" s="378"/>
      <c r="D11" s="378"/>
      <c r="E11" s="378"/>
      <c r="F11" s="378"/>
      <c r="G11" s="490"/>
      <c r="H11" s="381"/>
      <c r="I11" s="381"/>
      <c r="J11" s="381"/>
    </row>
    <row r="12" spans="1:10" ht="29.25" customHeight="1" x14ac:dyDescent="0.3">
      <c r="A12" s="377">
        <v>4</v>
      </c>
      <c r="B12" s="378" t="s">
        <v>1874</v>
      </c>
      <c r="C12" s="378"/>
      <c r="D12" s="378"/>
      <c r="E12" s="378"/>
      <c r="F12" s="378"/>
      <c r="G12" s="490"/>
      <c r="H12" s="381"/>
      <c r="I12" s="381"/>
      <c r="J12" s="381"/>
    </row>
    <row r="13" spans="1:10" ht="57.6" x14ac:dyDescent="0.3">
      <c r="A13" s="377" t="s">
        <v>1875</v>
      </c>
      <c r="B13" s="378" t="s">
        <v>1876</v>
      </c>
      <c r="C13" s="378"/>
      <c r="D13" s="378"/>
      <c r="E13" s="378"/>
      <c r="F13" s="378"/>
      <c r="G13" s="490"/>
      <c r="H13" s="382"/>
      <c r="I13" s="382"/>
      <c r="J13" s="382"/>
    </row>
    <row r="14" spans="1:10" ht="14.4" x14ac:dyDescent="0.3">
      <c r="A14" s="377">
        <v>5</v>
      </c>
      <c r="B14" s="378" t="s">
        <v>356</v>
      </c>
      <c r="C14" s="378"/>
      <c r="D14" s="378"/>
      <c r="E14" s="378"/>
      <c r="F14" s="378"/>
      <c r="G14" s="490"/>
      <c r="H14" s="382"/>
      <c r="I14" s="382"/>
      <c r="J14" s="382"/>
    </row>
    <row r="15" spans="1:10" ht="43.2" x14ac:dyDescent="0.3">
      <c r="A15" s="377">
        <v>6</v>
      </c>
      <c r="B15" s="378" t="s">
        <v>1877</v>
      </c>
      <c r="C15" s="378"/>
      <c r="D15" s="378"/>
      <c r="E15" s="378"/>
      <c r="F15" s="378"/>
      <c r="G15" s="490"/>
      <c r="H15" s="382"/>
      <c r="I15" s="382"/>
      <c r="J15" s="382"/>
    </row>
    <row r="16" spans="1:10" ht="57.6" x14ac:dyDescent="0.3">
      <c r="A16" s="377" t="s">
        <v>1878</v>
      </c>
      <c r="B16" s="494" t="s">
        <v>1879</v>
      </c>
      <c r="C16" s="378"/>
      <c r="D16" s="378"/>
      <c r="E16" s="378"/>
      <c r="F16" s="378"/>
      <c r="G16" s="490"/>
    </row>
    <row r="17" spans="1:7" ht="14.4" x14ac:dyDescent="0.3">
      <c r="A17" s="1561" t="s">
        <v>1880</v>
      </c>
      <c r="B17" s="1562"/>
      <c r="C17" s="1562"/>
      <c r="D17" s="1562"/>
      <c r="E17" s="1562"/>
      <c r="F17" s="1562"/>
      <c r="G17" s="1562"/>
    </row>
    <row r="18" spans="1:7" ht="14.4" x14ac:dyDescent="0.3">
      <c r="A18" s="377">
        <v>7</v>
      </c>
      <c r="B18" s="378" t="s">
        <v>1881</v>
      </c>
      <c r="C18" s="378"/>
      <c r="D18" s="378"/>
      <c r="E18" s="378"/>
      <c r="F18" s="378"/>
      <c r="G18" s="490"/>
    </row>
    <row r="19" spans="1:7" ht="43.2" x14ac:dyDescent="0.3">
      <c r="A19" s="377">
        <v>8</v>
      </c>
      <c r="B19" s="378" t="s">
        <v>1882</v>
      </c>
      <c r="C19" s="378"/>
      <c r="D19" s="378"/>
      <c r="E19" s="378"/>
      <c r="F19" s="378"/>
      <c r="G19" s="490"/>
    </row>
    <row r="20" spans="1:7" ht="14.4" x14ac:dyDescent="0.3">
      <c r="A20" s="1561" t="s">
        <v>1883</v>
      </c>
      <c r="B20" s="1562"/>
      <c r="C20" s="1562"/>
      <c r="D20" s="1562"/>
      <c r="E20" s="1562"/>
      <c r="F20" s="1562"/>
      <c r="G20" s="1562"/>
    </row>
    <row r="21" spans="1:7" ht="28.8" x14ac:dyDescent="0.3">
      <c r="A21" s="377">
        <v>9</v>
      </c>
      <c r="B21" s="378" t="s">
        <v>1884</v>
      </c>
      <c r="C21" s="378"/>
      <c r="D21" s="378"/>
      <c r="E21" s="378"/>
      <c r="F21" s="378"/>
      <c r="G21" s="490"/>
    </row>
    <row r="22" spans="1:7" ht="43.2" x14ac:dyDescent="0.3">
      <c r="A22" s="377">
        <v>10</v>
      </c>
      <c r="B22" s="378" t="s">
        <v>1885</v>
      </c>
      <c r="C22" s="378"/>
      <c r="D22" s="378"/>
      <c r="E22" s="378"/>
      <c r="F22" s="378"/>
      <c r="G22" s="490"/>
    </row>
    <row r="23" spans="1:7" ht="72" x14ac:dyDescent="0.3">
      <c r="A23" s="377" t="s">
        <v>1886</v>
      </c>
      <c r="B23" s="378" t="s">
        <v>1887</v>
      </c>
      <c r="C23" s="378"/>
      <c r="D23" s="378"/>
      <c r="E23" s="378"/>
      <c r="F23" s="378"/>
      <c r="G23" s="490"/>
    </row>
    <row r="24" spans="1:7" ht="14.4" x14ac:dyDescent="0.3">
      <c r="A24" s="377">
        <v>11</v>
      </c>
      <c r="B24" s="378" t="s">
        <v>1888</v>
      </c>
      <c r="C24" s="378"/>
      <c r="D24" s="378"/>
      <c r="E24" s="378"/>
      <c r="F24" s="378"/>
      <c r="G24" s="490"/>
    </row>
    <row r="25" spans="1:7" ht="43.2" x14ac:dyDescent="0.3">
      <c r="A25" s="377">
        <v>12</v>
      </c>
      <c r="B25" s="378" t="s">
        <v>1889</v>
      </c>
      <c r="C25" s="378"/>
      <c r="D25" s="378"/>
      <c r="E25" s="378"/>
      <c r="F25" s="378"/>
      <c r="G25" s="490"/>
    </row>
    <row r="26" spans="1:7" ht="72" x14ac:dyDescent="0.3">
      <c r="A26" s="377" t="s">
        <v>1890</v>
      </c>
      <c r="B26" s="378" t="s">
        <v>1891</v>
      </c>
      <c r="C26" s="378"/>
      <c r="D26" s="378"/>
      <c r="E26" s="378"/>
      <c r="F26" s="378"/>
      <c r="G26" s="490"/>
    </row>
    <row r="27" spans="1:7" ht="14.4" x14ac:dyDescent="0.3">
      <c r="A27" s="377">
        <v>13</v>
      </c>
      <c r="B27" s="378" t="s">
        <v>1892</v>
      </c>
      <c r="C27" s="378"/>
      <c r="D27" s="378"/>
      <c r="E27" s="378"/>
      <c r="F27" s="378"/>
      <c r="G27" s="490"/>
    </row>
    <row r="28" spans="1:7" ht="43.2" x14ac:dyDescent="0.3">
      <c r="A28" s="377">
        <v>14</v>
      </c>
      <c r="B28" s="378" t="s">
        <v>1893</v>
      </c>
      <c r="C28" s="378"/>
      <c r="D28" s="378"/>
      <c r="E28" s="378"/>
      <c r="F28" s="378"/>
      <c r="G28" s="490"/>
    </row>
    <row r="29" spans="1:7" ht="84" customHeight="1" x14ac:dyDescent="0.3">
      <c r="A29" s="377" t="s">
        <v>1894</v>
      </c>
      <c r="B29" s="378" t="s">
        <v>1895</v>
      </c>
      <c r="C29" s="378"/>
      <c r="D29" s="378"/>
      <c r="E29" s="378"/>
      <c r="F29" s="378"/>
      <c r="G29" s="490"/>
    </row>
    <row r="30" spans="1:7" ht="14.4" x14ac:dyDescent="0.3">
      <c r="A30" s="1561" t="s">
        <v>77</v>
      </c>
      <c r="B30" s="1562"/>
      <c r="C30" s="1562"/>
      <c r="D30" s="1562"/>
      <c r="E30" s="1562"/>
      <c r="F30" s="1562"/>
      <c r="G30" s="1562"/>
    </row>
    <row r="31" spans="1:7" ht="14.4" x14ac:dyDescent="0.3">
      <c r="A31" s="377">
        <v>15</v>
      </c>
      <c r="B31" s="378" t="s">
        <v>1896</v>
      </c>
      <c r="C31" s="378"/>
      <c r="D31" s="378"/>
      <c r="E31" s="378"/>
      <c r="F31" s="378"/>
      <c r="G31" s="490"/>
    </row>
    <row r="32" spans="1:7" ht="14.4" x14ac:dyDescent="0.3">
      <c r="A32" s="377">
        <v>16</v>
      </c>
      <c r="B32" s="378" t="s">
        <v>77</v>
      </c>
      <c r="C32" s="378"/>
      <c r="D32" s="378"/>
      <c r="E32" s="378"/>
      <c r="F32" s="378"/>
      <c r="G32" s="490"/>
    </row>
    <row r="33" spans="1:7" ht="43.2" x14ac:dyDescent="0.3">
      <c r="A33" s="377">
        <v>17</v>
      </c>
      <c r="B33" s="378" t="s">
        <v>1897</v>
      </c>
      <c r="C33" s="378"/>
      <c r="D33" s="378"/>
      <c r="E33" s="378"/>
      <c r="F33" s="378"/>
      <c r="G33" s="490"/>
    </row>
    <row r="34" spans="1:7" ht="14.4" x14ac:dyDescent="0.3">
      <c r="A34" s="377" t="s">
        <v>1898</v>
      </c>
      <c r="B34" s="378" t="s">
        <v>356</v>
      </c>
      <c r="C34" s="378"/>
      <c r="D34" s="378"/>
      <c r="E34" s="378"/>
      <c r="F34" s="378"/>
      <c r="G34" s="490"/>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4CA03-2FD6-488A-8A72-DBAE4C7A7E6A}">
  <dimension ref="A1:J18"/>
  <sheetViews>
    <sheetView workbookViewId="0"/>
  </sheetViews>
  <sheetFormatPr defaultRowHeight="14.4" x14ac:dyDescent="0.3"/>
  <cols>
    <col min="2" max="2" width="26" customWidth="1"/>
    <col min="7" max="7" width="14.44140625" customWidth="1"/>
    <col min="8" max="8" width="17" customWidth="1"/>
    <col min="9" max="9" width="17.88671875" customWidth="1"/>
    <col min="10" max="10" width="18.5546875" customWidth="1"/>
  </cols>
  <sheetData>
    <row r="1" spans="1:10" ht="18" x14ac:dyDescent="0.3">
      <c r="A1" s="45" t="s">
        <v>723</v>
      </c>
    </row>
    <row r="2" spans="1:10" ht="18" x14ac:dyDescent="0.3">
      <c r="A2" s="45" t="s">
        <v>2241</v>
      </c>
    </row>
    <row r="3" spans="1:10" ht="16.2" thickBot="1" x14ac:dyDescent="0.35">
      <c r="B3" s="209"/>
      <c r="C3" s="209"/>
      <c r="D3" s="209"/>
      <c r="E3" s="209"/>
      <c r="F3" s="209"/>
      <c r="G3" s="209"/>
      <c r="H3" s="209"/>
      <c r="I3" s="209"/>
      <c r="J3" s="209"/>
    </row>
    <row r="4" spans="1:10" ht="16.2" thickBot="1" x14ac:dyDescent="0.35">
      <c r="A4" s="210"/>
      <c r="B4" s="210"/>
      <c r="C4" s="595" t="s">
        <v>6</v>
      </c>
      <c r="D4" s="596" t="s">
        <v>7</v>
      </c>
      <c r="E4" s="596" t="s">
        <v>8</v>
      </c>
      <c r="F4" s="596" t="s">
        <v>43</v>
      </c>
      <c r="G4" s="596" t="s">
        <v>44</v>
      </c>
      <c r="H4" s="596" t="s">
        <v>162</v>
      </c>
      <c r="I4" s="596" t="s">
        <v>163</v>
      </c>
      <c r="J4" s="596" t="s">
        <v>197</v>
      </c>
    </row>
    <row r="5" spans="1:10" ht="16.2" thickBot="1" x14ac:dyDescent="0.35">
      <c r="A5" s="210"/>
      <c r="B5" s="210"/>
      <c r="C5" s="1277" t="s">
        <v>807</v>
      </c>
      <c r="D5" s="1278"/>
      <c r="E5" s="1278"/>
      <c r="F5" s="1279"/>
      <c r="G5" s="1280" t="s">
        <v>745</v>
      </c>
      <c r="H5" s="1281"/>
      <c r="I5" s="1282" t="s">
        <v>808</v>
      </c>
      <c r="J5" s="1283"/>
    </row>
    <row r="6" spans="1:10" ht="16.2" thickBot="1" x14ac:dyDescent="0.35">
      <c r="A6" s="210"/>
      <c r="B6" s="210"/>
      <c r="C6" s="1284" t="s">
        <v>809</v>
      </c>
      <c r="D6" s="1286" t="s">
        <v>810</v>
      </c>
      <c r="E6" s="1287"/>
      <c r="F6" s="1288"/>
      <c r="G6" s="1289" t="s">
        <v>811</v>
      </c>
      <c r="H6" s="1289" t="s">
        <v>812</v>
      </c>
      <c r="I6" s="597"/>
      <c r="J6" s="1289" t="s">
        <v>813</v>
      </c>
    </row>
    <row r="7" spans="1:10" ht="42" thickBot="1" x14ac:dyDescent="0.35">
      <c r="A7" s="210"/>
      <c r="B7" s="210"/>
      <c r="C7" s="1285"/>
      <c r="D7" s="598"/>
      <c r="E7" s="599" t="s">
        <v>814</v>
      </c>
      <c r="F7" s="600" t="s">
        <v>815</v>
      </c>
      <c r="G7" s="1290"/>
      <c r="H7" s="1290"/>
      <c r="I7" s="601"/>
      <c r="J7" s="1291"/>
    </row>
    <row r="8" spans="1:10" ht="28.2" thickBot="1" x14ac:dyDescent="0.35">
      <c r="A8" s="602" t="s">
        <v>755</v>
      </c>
      <c r="B8" s="603" t="s">
        <v>756</v>
      </c>
      <c r="C8" s="617"/>
      <c r="D8" s="617"/>
      <c r="E8" s="617"/>
      <c r="F8" s="629"/>
      <c r="G8" s="629"/>
      <c r="H8" s="629"/>
      <c r="I8" s="629"/>
      <c r="J8" s="629"/>
    </row>
    <row r="9" spans="1:10" ht="15" thickBot="1" x14ac:dyDescent="0.35">
      <c r="A9" s="602" t="s">
        <v>472</v>
      </c>
      <c r="B9" s="603" t="s">
        <v>757</v>
      </c>
      <c r="C9" s="617"/>
      <c r="D9" s="617"/>
      <c r="E9" s="617"/>
      <c r="F9" s="629"/>
      <c r="G9" s="629"/>
      <c r="H9" s="629"/>
      <c r="I9" s="629"/>
      <c r="J9" s="629"/>
    </row>
    <row r="10" spans="1:10" ht="15" thickBot="1" x14ac:dyDescent="0.35">
      <c r="A10" s="604" t="s">
        <v>473</v>
      </c>
      <c r="B10" s="605" t="s">
        <v>758</v>
      </c>
      <c r="C10" s="617"/>
      <c r="D10" s="617"/>
      <c r="E10" s="617"/>
      <c r="F10" s="617"/>
      <c r="G10" s="617"/>
      <c r="H10" s="617"/>
      <c r="I10" s="629"/>
      <c r="J10" s="629"/>
    </row>
    <row r="11" spans="1:10" ht="15" thickBot="1" x14ac:dyDescent="0.35">
      <c r="A11" s="604" t="s">
        <v>759</v>
      </c>
      <c r="B11" s="605" t="s">
        <v>760</v>
      </c>
      <c r="C11" s="617"/>
      <c r="D11" s="617"/>
      <c r="E11" s="617"/>
      <c r="F11" s="617"/>
      <c r="G11" s="617"/>
      <c r="H11" s="617"/>
      <c r="I11" s="629"/>
      <c r="J11" s="629"/>
    </row>
    <row r="12" spans="1:10" ht="15" thickBot="1" x14ac:dyDescent="0.35">
      <c r="A12" s="604" t="s">
        <v>761</v>
      </c>
      <c r="B12" s="605" t="s">
        <v>762</v>
      </c>
      <c r="C12" s="617"/>
      <c r="D12" s="617"/>
      <c r="E12" s="617"/>
      <c r="F12" s="617"/>
      <c r="G12" s="617"/>
      <c r="H12" s="617"/>
      <c r="I12" s="629"/>
      <c r="J12" s="629"/>
    </row>
    <row r="13" spans="1:10" ht="15" thickBot="1" x14ac:dyDescent="0.35">
      <c r="A13" s="604" t="s">
        <v>763</v>
      </c>
      <c r="B13" s="605" t="s">
        <v>764</v>
      </c>
      <c r="C13" s="617"/>
      <c r="D13" s="617"/>
      <c r="E13" s="617"/>
      <c r="F13" s="617"/>
      <c r="G13" s="617"/>
      <c r="H13" s="617"/>
      <c r="I13" s="629"/>
      <c r="J13" s="629"/>
    </row>
    <row r="14" spans="1:10" ht="15" thickBot="1" x14ac:dyDescent="0.35">
      <c r="A14" s="604" t="s">
        <v>765</v>
      </c>
      <c r="B14" s="605" t="s">
        <v>766</v>
      </c>
      <c r="C14" s="617"/>
      <c r="D14" s="617"/>
      <c r="E14" s="617"/>
      <c r="F14" s="617"/>
      <c r="G14" s="617"/>
      <c r="H14" s="617"/>
      <c r="I14" s="629"/>
      <c r="J14" s="629"/>
    </row>
    <row r="15" spans="1:10" ht="15" thickBot="1" x14ac:dyDescent="0.35">
      <c r="A15" s="604" t="s">
        <v>767</v>
      </c>
      <c r="B15" s="605" t="s">
        <v>770</v>
      </c>
      <c r="C15" s="617"/>
      <c r="D15" s="617"/>
      <c r="E15" s="617"/>
      <c r="F15" s="617"/>
      <c r="G15" s="617"/>
      <c r="H15" s="617"/>
      <c r="I15" s="629"/>
      <c r="J15" s="629"/>
    </row>
    <row r="16" spans="1:10" ht="15" thickBot="1" x14ac:dyDescent="0.35">
      <c r="A16" s="606" t="s">
        <v>769</v>
      </c>
      <c r="B16" s="607" t="s">
        <v>772</v>
      </c>
      <c r="C16" s="617"/>
      <c r="D16" s="617"/>
      <c r="E16" s="617"/>
      <c r="F16" s="617"/>
      <c r="G16" s="617"/>
      <c r="H16" s="617"/>
      <c r="I16" s="629"/>
      <c r="J16" s="629"/>
    </row>
    <row r="17" spans="1:10" ht="15" thickBot="1" x14ac:dyDescent="0.35">
      <c r="A17" s="606" t="s">
        <v>771</v>
      </c>
      <c r="B17" s="607" t="s">
        <v>816</v>
      </c>
      <c r="C17" s="617"/>
      <c r="D17" s="617"/>
      <c r="E17" s="617"/>
      <c r="F17" s="629"/>
      <c r="G17" s="629"/>
      <c r="H17" s="629"/>
      <c r="I17" s="629"/>
      <c r="J17" s="629"/>
    </row>
    <row r="18" spans="1:10" ht="15" thickBot="1" x14ac:dyDescent="0.35">
      <c r="A18" s="608">
        <v>100</v>
      </c>
      <c r="B18" s="609" t="s">
        <v>42</v>
      </c>
      <c r="C18" s="617"/>
      <c r="D18" s="617"/>
      <c r="E18" s="617"/>
      <c r="F18" s="629"/>
      <c r="G18" s="629"/>
      <c r="H18" s="629"/>
      <c r="I18" s="629"/>
      <c r="J18" s="629"/>
    </row>
  </sheetData>
  <mergeCells count="8">
    <mergeCell ref="C5:F5"/>
    <mergeCell ref="G5:H5"/>
    <mergeCell ref="I5:J5"/>
    <mergeCell ref="C6:C7"/>
    <mergeCell ref="D6:F6"/>
    <mergeCell ref="G6:G7"/>
    <mergeCell ref="H6:H7"/>
    <mergeCell ref="J6:J7"/>
  </mergeCells>
  <pageMargins left="0.7" right="0.7" top="0.78740157499999996" bottom="0.78740157499999996" header="0.3" footer="0.3"/>
</worksheet>
</file>

<file path=xl/worksheets/sheet1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51FDE-351A-40A4-B362-C6791AA07B8B}">
  <dimension ref="B2:D9"/>
  <sheetViews>
    <sheetView workbookViewId="0">
      <selection activeCell="D21" sqref="D21"/>
    </sheetView>
  </sheetViews>
  <sheetFormatPr defaultRowHeight="14.4" x14ac:dyDescent="0.3"/>
  <cols>
    <col min="2" max="2" width="4.44140625" customWidth="1"/>
    <col min="3" max="3" width="41.88671875" customWidth="1"/>
    <col min="4" max="4" width="49.44140625" customWidth="1"/>
  </cols>
  <sheetData>
    <row r="2" spans="2:4" ht="18" x14ac:dyDescent="0.3">
      <c r="B2" s="45" t="s">
        <v>724</v>
      </c>
    </row>
    <row r="3" spans="2:4" ht="16.2" thickBot="1" x14ac:dyDescent="0.35">
      <c r="B3" s="163"/>
      <c r="C3" s="209"/>
      <c r="D3" s="209"/>
    </row>
    <row r="4" spans="2:4" ht="16.2" thickBot="1" x14ac:dyDescent="0.35">
      <c r="B4" s="210"/>
      <c r="C4" s="210"/>
      <c r="D4" s="1000" t="s">
        <v>6</v>
      </c>
    </row>
    <row r="5" spans="2:4" ht="15.6" x14ac:dyDescent="0.3">
      <c r="B5" s="210"/>
      <c r="C5" s="210"/>
      <c r="D5" s="1563" t="s">
        <v>817</v>
      </c>
    </row>
    <row r="6" spans="2:4" ht="16.2" thickBot="1" x14ac:dyDescent="0.35">
      <c r="B6" s="210"/>
      <c r="C6" s="210"/>
      <c r="D6" s="1564"/>
    </row>
    <row r="7" spans="2:4" ht="29.4" thickBot="1" x14ac:dyDescent="0.35">
      <c r="B7" s="1001" t="s">
        <v>472</v>
      </c>
      <c r="C7" s="1002" t="s">
        <v>818</v>
      </c>
      <c r="D7" s="1003"/>
    </row>
    <row r="8" spans="2:4" ht="43.8" thickBot="1" x14ac:dyDescent="0.35">
      <c r="B8" s="1004" t="s">
        <v>473</v>
      </c>
      <c r="C8" s="1005" t="s">
        <v>819</v>
      </c>
      <c r="D8" s="1003"/>
    </row>
    <row r="9" spans="2:4" ht="63" customHeight="1" x14ac:dyDescent="0.3">
      <c r="B9" s="1294"/>
      <c r="C9" s="1294"/>
      <c r="D9" s="1294"/>
    </row>
  </sheetData>
  <mergeCells count="2">
    <mergeCell ref="D5:D6"/>
    <mergeCell ref="B9:D9"/>
  </mergeCells>
  <pageMargins left="0.7" right="0.7" top="0.78740157499999996" bottom="0.78740157499999996"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sheetPr>
  <dimension ref="B2:L9"/>
  <sheetViews>
    <sheetView showGridLines="0" zoomScaleNormal="100" workbookViewId="0"/>
  </sheetViews>
  <sheetFormatPr defaultRowHeight="14.4" x14ac:dyDescent="0.3"/>
  <sheetData>
    <row r="2" spans="2:12" ht="24.75" customHeight="1" x14ac:dyDescent="0.3">
      <c r="B2" s="233" t="s">
        <v>1834</v>
      </c>
    </row>
    <row r="3" spans="2:12" x14ac:dyDescent="0.3">
      <c r="B3" s="73" t="s">
        <v>1208</v>
      </c>
    </row>
    <row r="5" spans="2:12" x14ac:dyDescent="0.3">
      <c r="B5" s="1109" t="s">
        <v>121</v>
      </c>
      <c r="C5" s="1110"/>
      <c r="D5" s="1110"/>
      <c r="E5" s="1110"/>
      <c r="F5" s="1110"/>
      <c r="G5" s="1110"/>
      <c r="H5" s="1110"/>
      <c r="I5" s="1110"/>
      <c r="J5" s="1110"/>
      <c r="K5" s="1110"/>
      <c r="L5" s="1111"/>
    </row>
    <row r="6" spans="2:12" x14ac:dyDescent="0.3">
      <c r="B6" s="1114" t="s">
        <v>122</v>
      </c>
      <c r="C6" s="1115"/>
      <c r="D6" s="1115"/>
      <c r="E6" s="1115"/>
      <c r="F6" s="1115"/>
      <c r="G6" s="1115"/>
      <c r="H6" s="1115"/>
      <c r="I6" s="1115"/>
      <c r="J6" s="1115"/>
      <c r="K6" s="1115"/>
      <c r="L6" s="1116"/>
    </row>
    <row r="7" spans="2:12" ht="22.5" customHeight="1" x14ac:dyDescent="0.3">
      <c r="B7" s="1108"/>
      <c r="C7" s="1108"/>
      <c r="D7" s="1108"/>
      <c r="E7" s="1108"/>
      <c r="F7" s="1108"/>
      <c r="G7" s="1108"/>
      <c r="H7" s="1108"/>
      <c r="I7" s="1108"/>
      <c r="J7" s="1108"/>
      <c r="K7" s="1108"/>
      <c r="L7" s="1108"/>
    </row>
    <row r="8" spans="2:12" ht="22.5" customHeight="1" x14ac:dyDescent="0.3"/>
    <row r="9" spans="2:12" ht="22.5" customHeight="1" x14ac:dyDescent="0.3"/>
  </sheetData>
  <mergeCells count="3">
    <mergeCell ref="B5:L5"/>
    <mergeCell ref="B6:L6"/>
    <mergeCell ref="B7:L7"/>
  </mergeCells>
  <hyperlinks>
    <hyperlink ref="B5:L5" location="'EU OVA'!A1" display="Tabulka EU OVA – Přístup instituce k řízení rizik" xr:uid="{00000000-0004-0000-0800-000000000000}"/>
    <hyperlink ref="B6:L6" location="'EU OVB'!A1" display="Tabulka EU OVB – Zpřístupňování informací o systémech správy a řízení" xr:uid="{00000000-0004-0000-08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C01FE6-D8E2-43C7-937A-FCA2D92A00F2}">
  <dimension ref="A1:N32"/>
  <sheetViews>
    <sheetView workbookViewId="0"/>
  </sheetViews>
  <sheetFormatPr defaultRowHeight="14.4" x14ac:dyDescent="0.3"/>
  <cols>
    <col min="2" max="2" width="24.88671875" customWidth="1"/>
    <col min="7" max="7" width="12.5546875" customWidth="1"/>
  </cols>
  <sheetData>
    <row r="1" spans="1:14" ht="17.399999999999999" x14ac:dyDescent="0.3">
      <c r="A1" s="581" t="s">
        <v>725</v>
      </c>
    </row>
    <row r="2" spans="1:14" ht="17.399999999999999" x14ac:dyDescent="0.3">
      <c r="A2" s="581" t="s">
        <v>2242</v>
      </c>
    </row>
    <row r="3" spans="1:14" ht="16.2" thickBot="1" x14ac:dyDescent="0.35">
      <c r="A3" s="163"/>
      <c r="B3" s="209"/>
      <c r="C3" s="209"/>
      <c r="D3" s="209"/>
      <c r="E3" s="209"/>
      <c r="F3" s="209"/>
      <c r="G3" s="209"/>
      <c r="H3" s="209"/>
      <c r="I3" s="209"/>
      <c r="J3" s="209"/>
      <c r="K3" s="209"/>
      <c r="L3" s="209"/>
      <c r="M3" s="209"/>
      <c r="N3" s="209"/>
    </row>
    <row r="4" spans="1:14" ht="16.2" thickBot="1" x14ac:dyDescent="0.35">
      <c r="A4" s="210"/>
      <c r="B4" s="210"/>
      <c r="C4" s="595" t="s">
        <v>6</v>
      </c>
      <c r="D4" s="596" t="s">
        <v>7</v>
      </c>
      <c r="E4" s="596" t="s">
        <v>8</v>
      </c>
      <c r="F4" s="596" t="s">
        <v>43</v>
      </c>
      <c r="G4" s="596" t="s">
        <v>44</v>
      </c>
      <c r="H4" s="596" t="s">
        <v>162</v>
      </c>
      <c r="I4" s="596" t="s">
        <v>163</v>
      </c>
      <c r="J4" s="596" t="s">
        <v>197</v>
      </c>
      <c r="K4" s="596" t="s">
        <v>452</v>
      </c>
      <c r="L4" s="596" t="s">
        <v>453</v>
      </c>
      <c r="M4" s="596" t="s">
        <v>454</v>
      </c>
      <c r="N4" s="596" t="s">
        <v>455</v>
      </c>
    </row>
    <row r="5" spans="1:14" ht="16.2" thickBot="1" x14ac:dyDescent="0.35">
      <c r="A5" s="210"/>
      <c r="B5" s="210"/>
      <c r="C5" s="1280" t="s">
        <v>744</v>
      </c>
      <c r="D5" s="1299"/>
      <c r="E5" s="1299"/>
      <c r="F5" s="1299"/>
      <c r="G5" s="1299"/>
      <c r="H5" s="1299"/>
      <c r="I5" s="1299"/>
      <c r="J5" s="1299"/>
      <c r="K5" s="1299"/>
      <c r="L5" s="1299"/>
      <c r="M5" s="1299"/>
      <c r="N5" s="1300"/>
    </row>
    <row r="6" spans="1:14" ht="16.2" thickBot="1" x14ac:dyDescent="0.35">
      <c r="A6" s="210"/>
      <c r="B6" s="210"/>
      <c r="C6" s="1286" t="s">
        <v>748</v>
      </c>
      <c r="D6" s="1287"/>
      <c r="E6" s="1283"/>
      <c r="F6" s="1282" t="s">
        <v>749</v>
      </c>
      <c r="G6" s="1287"/>
      <c r="H6" s="1287"/>
      <c r="I6" s="1287"/>
      <c r="J6" s="1287"/>
      <c r="K6" s="1287"/>
      <c r="L6" s="1287"/>
      <c r="M6" s="1287"/>
      <c r="N6" s="1288"/>
    </row>
    <row r="7" spans="1:14" x14ac:dyDescent="0.3">
      <c r="A7" s="1295"/>
      <c r="B7" s="1296"/>
      <c r="C7" s="1297"/>
      <c r="D7" s="1289" t="s">
        <v>820</v>
      </c>
      <c r="E7" s="1289" t="s">
        <v>821</v>
      </c>
      <c r="F7" s="1297"/>
      <c r="G7" s="1289" t="s">
        <v>822</v>
      </c>
      <c r="H7" s="1289" t="s">
        <v>823</v>
      </c>
      <c r="I7" s="1289" t="s">
        <v>824</v>
      </c>
      <c r="J7" s="1289" t="s">
        <v>825</v>
      </c>
      <c r="K7" s="1289" t="s">
        <v>826</v>
      </c>
      <c r="L7" s="1289" t="s">
        <v>827</v>
      </c>
      <c r="M7" s="1289" t="s">
        <v>828</v>
      </c>
      <c r="N7" s="1289" t="s">
        <v>814</v>
      </c>
    </row>
    <row r="8" spans="1:14" x14ac:dyDescent="0.3">
      <c r="A8" s="1295"/>
      <c r="B8" s="1296"/>
      <c r="C8" s="1297"/>
      <c r="D8" s="1298"/>
      <c r="E8" s="1298"/>
      <c r="F8" s="1297"/>
      <c r="G8" s="1298"/>
      <c r="H8" s="1298"/>
      <c r="I8" s="1298"/>
      <c r="J8" s="1298"/>
      <c r="K8" s="1298"/>
      <c r="L8" s="1298"/>
      <c r="M8" s="1298"/>
      <c r="N8" s="1298"/>
    </row>
    <row r="9" spans="1:14" ht="16.2" thickBot="1" x14ac:dyDescent="0.35">
      <c r="A9" s="210"/>
      <c r="B9" s="210"/>
      <c r="C9" s="616"/>
      <c r="D9" s="1291"/>
      <c r="E9" s="1291"/>
      <c r="F9" s="1301"/>
      <c r="G9" s="1291"/>
      <c r="H9" s="1290"/>
      <c r="I9" s="1290"/>
      <c r="J9" s="1290"/>
      <c r="K9" s="1290"/>
      <c r="L9" s="1290"/>
      <c r="M9" s="1290"/>
      <c r="N9" s="1290"/>
    </row>
    <row r="10" spans="1:14" ht="28.2" thickBot="1" x14ac:dyDescent="0.35">
      <c r="A10" s="602" t="s">
        <v>755</v>
      </c>
      <c r="B10" s="603" t="s">
        <v>756</v>
      </c>
      <c r="C10" s="1006"/>
      <c r="D10" s="617"/>
      <c r="E10" s="617"/>
      <c r="F10" s="617"/>
      <c r="G10" s="617"/>
      <c r="H10" s="617"/>
      <c r="I10" s="617"/>
      <c r="J10" s="617"/>
      <c r="K10" s="617"/>
      <c r="L10" s="617"/>
      <c r="M10" s="617"/>
      <c r="N10" s="617"/>
    </row>
    <row r="11" spans="1:14" ht="15" thickBot="1" x14ac:dyDescent="0.35">
      <c r="A11" s="602" t="s">
        <v>472</v>
      </c>
      <c r="B11" s="603" t="s">
        <v>757</v>
      </c>
      <c r="C11" s="1006"/>
      <c r="D11" s="617"/>
      <c r="E11" s="617"/>
      <c r="F11" s="617"/>
      <c r="G11" s="617"/>
      <c r="H11" s="617"/>
      <c r="I11" s="617"/>
      <c r="J11" s="617"/>
      <c r="K11" s="617"/>
      <c r="L11" s="617"/>
      <c r="M11" s="617"/>
      <c r="N11" s="617"/>
    </row>
    <row r="12" spans="1:14" ht="15" thickBot="1" x14ac:dyDescent="0.35">
      <c r="A12" s="604" t="s">
        <v>473</v>
      </c>
      <c r="B12" s="605" t="s">
        <v>758</v>
      </c>
      <c r="C12" s="1006"/>
      <c r="D12" s="617"/>
      <c r="E12" s="617"/>
      <c r="F12" s="617"/>
      <c r="G12" s="617"/>
      <c r="H12" s="617"/>
      <c r="I12" s="617"/>
      <c r="J12" s="617"/>
      <c r="K12" s="617"/>
      <c r="L12" s="617"/>
      <c r="M12" s="617"/>
      <c r="N12" s="617"/>
    </row>
    <row r="13" spans="1:14" ht="15" thickBot="1" x14ac:dyDescent="0.35">
      <c r="A13" s="604" t="s">
        <v>759</v>
      </c>
      <c r="B13" s="605" t="s">
        <v>760</v>
      </c>
      <c r="C13" s="1006"/>
      <c r="D13" s="617"/>
      <c r="E13" s="617"/>
      <c r="F13" s="617"/>
      <c r="G13" s="617"/>
      <c r="H13" s="617"/>
      <c r="I13" s="617"/>
      <c r="J13" s="617"/>
      <c r="K13" s="617"/>
      <c r="L13" s="617"/>
      <c r="M13" s="617"/>
      <c r="N13" s="617"/>
    </row>
    <row r="14" spans="1:14" ht="15" thickBot="1" x14ac:dyDescent="0.35">
      <c r="A14" s="604" t="s">
        <v>761</v>
      </c>
      <c r="B14" s="605" t="s">
        <v>762</v>
      </c>
      <c r="C14" s="1006"/>
      <c r="D14" s="617"/>
      <c r="E14" s="617"/>
      <c r="F14" s="617"/>
      <c r="G14" s="617"/>
      <c r="H14" s="617"/>
      <c r="I14" s="617"/>
      <c r="J14" s="617"/>
      <c r="K14" s="617"/>
      <c r="L14" s="617"/>
      <c r="M14" s="617"/>
      <c r="N14" s="617"/>
    </row>
    <row r="15" spans="1:14" ht="15" thickBot="1" x14ac:dyDescent="0.35">
      <c r="A15" s="604" t="s">
        <v>763</v>
      </c>
      <c r="B15" s="605" t="s">
        <v>764</v>
      </c>
      <c r="C15" s="1006"/>
      <c r="D15" s="617"/>
      <c r="E15" s="617"/>
      <c r="F15" s="617"/>
      <c r="G15" s="617"/>
      <c r="H15" s="617"/>
      <c r="I15" s="617"/>
      <c r="J15" s="617"/>
      <c r="K15" s="617"/>
      <c r="L15" s="617"/>
      <c r="M15" s="617"/>
      <c r="N15" s="617"/>
    </row>
    <row r="16" spans="1:14" ht="15" thickBot="1" x14ac:dyDescent="0.35">
      <c r="A16" s="604" t="s">
        <v>765</v>
      </c>
      <c r="B16" s="605" t="s">
        <v>766</v>
      </c>
      <c r="C16" s="1006"/>
      <c r="D16" s="617"/>
      <c r="E16" s="617"/>
      <c r="F16" s="617"/>
      <c r="G16" s="617"/>
      <c r="H16" s="617"/>
      <c r="I16" s="617"/>
      <c r="J16" s="617"/>
      <c r="K16" s="617"/>
      <c r="L16" s="617"/>
      <c r="M16" s="617"/>
      <c r="N16" s="617"/>
    </row>
    <row r="17" spans="1:14" ht="15" thickBot="1" x14ac:dyDescent="0.35">
      <c r="A17" s="604" t="s">
        <v>767</v>
      </c>
      <c r="B17" s="605" t="s">
        <v>829</v>
      </c>
      <c r="C17" s="1006"/>
      <c r="D17" s="617"/>
      <c r="E17" s="617"/>
      <c r="F17" s="617"/>
      <c r="G17" s="617"/>
      <c r="H17" s="617"/>
      <c r="I17" s="617"/>
      <c r="J17" s="617"/>
      <c r="K17" s="617"/>
      <c r="L17" s="617"/>
      <c r="M17" s="617"/>
      <c r="N17" s="617"/>
    </row>
    <row r="18" spans="1:14" ht="15" thickBot="1" x14ac:dyDescent="0.35">
      <c r="A18" s="604" t="s">
        <v>769</v>
      </c>
      <c r="B18" s="605" t="s">
        <v>770</v>
      </c>
      <c r="C18" s="1006"/>
      <c r="D18" s="617"/>
      <c r="E18" s="617"/>
      <c r="F18" s="617"/>
      <c r="G18" s="617"/>
      <c r="H18" s="617"/>
      <c r="I18" s="617"/>
      <c r="J18" s="617"/>
      <c r="K18" s="617"/>
      <c r="L18" s="617"/>
      <c r="M18" s="617"/>
      <c r="N18" s="617"/>
    </row>
    <row r="19" spans="1:14" ht="15" thickBot="1" x14ac:dyDescent="0.35">
      <c r="A19" s="606" t="s">
        <v>771</v>
      </c>
      <c r="B19" s="607" t="s">
        <v>772</v>
      </c>
      <c r="C19" s="1006"/>
      <c r="D19" s="617"/>
      <c r="E19" s="617"/>
      <c r="F19" s="617"/>
      <c r="G19" s="617"/>
      <c r="H19" s="617"/>
      <c r="I19" s="617"/>
      <c r="J19" s="617"/>
      <c r="K19" s="617"/>
      <c r="L19" s="617"/>
      <c r="M19" s="617"/>
      <c r="N19" s="617"/>
    </row>
    <row r="20" spans="1:14" ht="15" thickBot="1" x14ac:dyDescent="0.35">
      <c r="A20" s="604" t="s">
        <v>773</v>
      </c>
      <c r="B20" s="605" t="s">
        <v>758</v>
      </c>
      <c r="C20" s="1006"/>
      <c r="D20" s="617"/>
      <c r="E20" s="617"/>
      <c r="F20" s="617"/>
      <c r="G20" s="617"/>
      <c r="H20" s="617"/>
      <c r="I20" s="617"/>
      <c r="J20" s="617"/>
      <c r="K20" s="617"/>
      <c r="L20" s="617"/>
      <c r="M20" s="617"/>
      <c r="N20" s="617"/>
    </row>
    <row r="21" spans="1:14" ht="15" thickBot="1" x14ac:dyDescent="0.35">
      <c r="A21" s="604" t="s">
        <v>774</v>
      </c>
      <c r="B21" s="605" t="s">
        <v>760</v>
      </c>
      <c r="C21" s="1006"/>
      <c r="D21" s="617"/>
      <c r="E21" s="617"/>
      <c r="F21" s="617"/>
      <c r="G21" s="617"/>
      <c r="H21" s="617"/>
      <c r="I21" s="617"/>
      <c r="J21" s="617"/>
      <c r="K21" s="617"/>
      <c r="L21" s="617"/>
      <c r="M21" s="617"/>
      <c r="N21" s="617"/>
    </row>
    <row r="22" spans="1:14" ht="15" thickBot="1" x14ac:dyDescent="0.35">
      <c r="A22" s="604" t="s">
        <v>775</v>
      </c>
      <c r="B22" s="605" t="s">
        <v>762</v>
      </c>
      <c r="C22" s="1006"/>
      <c r="D22" s="617"/>
      <c r="E22" s="617"/>
      <c r="F22" s="617"/>
      <c r="G22" s="617"/>
      <c r="H22" s="617"/>
      <c r="I22" s="617"/>
      <c r="J22" s="617"/>
      <c r="K22" s="617"/>
      <c r="L22" s="617"/>
      <c r="M22" s="617"/>
      <c r="N22" s="617"/>
    </row>
    <row r="23" spans="1:14" ht="15" thickBot="1" x14ac:dyDescent="0.35">
      <c r="A23" s="604" t="s">
        <v>776</v>
      </c>
      <c r="B23" s="605" t="s">
        <v>764</v>
      </c>
      <c r="C23" s="1006"/>
      <c r="D23" s="617"/>
      <c r="E23" s="617"/>
      <c r="F23" s="617"/>
      <c r="G23" s="617"/>
      <c r="H23" s="617"/>
      <c r="I23" s="617"/>
      <c r="J23" s="617"/>
      <c r="K23" s="617"/>
      <c r="L23" s="617"/>
      <c r="M23" s="617"/>
      <c r="N23" s="617"/>
    </row>
    <row r="24" spans="1:14" ht="15" thickBot="1" x14ac:dyDescent="0.35">
      <c r="A24" s="604" t="s">
        <v>777</v>
      </c>
      <c r="B24" s="605" t="s">
        <v>766</v>
      </c>
      <c r="C24" s="1006"/>
      <c r="D24" s="617"/>
      <c r="E24" s="617"/>
      <c r="F24" s="617"/>
      <c r="G24" s="617"/>
      <c r="H24" s="617"/>
      <c r="I24" s="617"/>
      <c r="J24" s="617"/>
      <c r="K24" s="617"/>
      <c r="L24" s="617"/>
      <c r="M24" s="617"/>
      <c r="N24" s="617"/>
    </row>
    <row r="25" spans="1:14" ht="15" thickBot="1" x14ac:dyDescent="0.35">
      <c r="A25" s="606" t="s">
        <v>778</v>
      </c>
      <c r="B25" s="607" t="s">
        <v>536</v>
      </c>
      <c r="C25" s="1006"/>
      <c r="D25" s="1007"/>
      <c r="E25" s="1007"/>
      <c r="F25" s="617"/>
      <c r="G25" s="1007"/>
      <c r="H25" s="1007"/>
      <c r="I25" s="1007"/>
      <c r="J25" s="1007"/>
      <c r="K25" s="1007"/>
      <c r="L25" s="1007"/>
      <c r="M25" s="1007"/>
      <c r="N25" s="617"/>
    </row>
    <row r="26" spans="1:14" ht="15" thickBot="1" x14ac:dyDescent="0.35">
      <c r="A26" s="604" t="s">
        <v>779</v>
      </c>
      <c r="B26" s="605" t="s">
        <v>758</v>
      </c>
      <c r="C26" s="1006"/>
      <c r="D26" s="1007"/>
      <c r="E26" s="1007"/>
      <c r="F26" s="617"/>
      <c r="G26" s="1007"/>
      <c r="H26" s="1007"/>
      <c r="I26" s="1007"/>
      <c r="J26" s="1007"/>
      <c r="K26" s="1007"/>
      <c r="L26" s="1007"/>
      <c r="M26" s="1007"/>
      <c r="N26" s="617"/>
    </row>
    <row r="27" spans="1:14" ht="15" thickBot="1" x14ac:dyDescent="0.35">
      <c r="A27" s="604" t="s">
        <v>780</v>
      </c>
      <c r="B27" s="605" t="s">
        <v>760</v>
      </c>
      <c r="C27" s="1006"/>
      <c r="D27" s="1007"/>
      <c r="E27" s="1007"/>
      <c r="F27" s="617"/>
      <c r="G27" s="1007"/>
      <c r="H27" s="1007"/>
      <c r="I27" s="1007"/>
      <c r="J27" s="1007"/>
      <c r="K27" s="1007"/>
      <c r="L27" s="1007"/>
      <c r="M27" s="1007"/>
      <c r="N27" s="617"/>
    </row>
    <row r="28" spans="1:14" ht="15" thickBot="1" x14ac:dyDescent="0.35">
      <c r="A28" s="604" t="s">
        <v>781</v>
      </c>
      <c r="B28" s="605" t="s">
        <v>762</v>
      </c>
      <c r="C28" s="1006"/>
      <c r="D28" s="1007"/>
      <c r="E28" s="1007"/>
      <c r="F28" s="617"/>
      <c r="G28" s="1007"/>
      <c r="H28" s="1007"/>
      <c r="I28" s="1007"/>
      <c r="J28" s="1007"/>
      <c r="K28" s="1007"/>
      <c r="L28" s="1007"/>
      <c r="M28" s="1007"/>
      <c r="N28" s="617"/>
    </row>
    <row r="29" spans="1:14" ht="15" thickBot="1" x14ac:dyDescent="0.35">
      <c r="A29" s="604" t="s">
        <v>782</v>
      </c>
      <c r="B29" s="605" t="s">
        <v>764</v>
      </c>
      <c r="C29" s="1006"/>
      <c r="D29" s="1007"/>
      <c r="E29" s="1007"/>
      <c r="F29" s="617"/>
      <c r="G29" s="1007"/>
      <c r="H29" s="1007"/>
      <c r="I29" s="1007"/>
      <c r="J29" s="1007"/>
      <c r="K29" s="1007"/>
      <c r="L29" s="1007"/>
      <c r="M29" s="1007"/>
      <c r="N29" s="617"/>
    </row>
    <row r="30" spans="1:14" ht="15" thickBot="1" x14ac:dyDescent="0.35">
      <c r="A30" s="604" t="s">
        <v>783</v>
      </c>
      <c r="B30" s="605" t="s">
        <v>766</v>
      </c>
      <c r="C30" s="1006"/>
      <c r="D30" s="1007"/>
      <c r="E30" s="1007"/>
      <c r="F30" s="617"/>
      <c r="G30" s="1007"/>
      <c r="H30" s="1007"/>
      <c r="I30" s="1007"/>
      <c r="J30" s="1007"/>
      <c r="K30" s="1007"/>
      <c r="L30" s="1007"/>
      <c r="M30" s="1007"/>
      <c r="N30" s="617"/>
    </row>
    <row r="31" spans="1:14" ht="15" thickBot="1" x14ac:dyDescent="0.35">
      <c r="A31" s="604" t="s">
        <v>784</v>
      </c>
      <c r="B31" s="605" t="s">
        <v>770</v>
      </c>
      <c r="C31" s="1006"/>
      <c r="D31" s="1007"/>
      <c r="E31" s="1007"/>
      <c r="F31" s="617"/>
      <c r="G31" s="1007"/>
      <c r="H31" s="1007"/>
      <c r="I31" s="1007"/>
      <c r="J31" s="1007"/>
      <c r="K31" s="1007"/>
      <c r="L31" s="1007"/>
      <c r="M31" s="1007"/>
      <c r="N31" s="617"/>
    </row>
    <row r="32" spans="1:14" ht="15" thickBot="1" x14ac:dyDescent="0.35">
      <c r="A32" s="608" t="s">
        <v>785</v>
      </c>
      <c r="B32" s="609" t="s">
        <v>42</v>
      </c>
      <c r="C32" s="1006"/>
      <c r="D32" s="617"/>
      <c r="E32" s="617"/>
      <c r="F32" s="617"/>
      <c r="G32" s="617"/>
      <c r="H32" s="617"/>
      <c r="I32" s="617"/>
      <c r="J32" s="617"/>
      <c r="K32" s="617"/>
      <c r="L32" s="617"/>
      <c r="M32" s="617"/>
      <c r="N32" s="617"/>
    </row>
  </sheetData>
  <mergeCells count="17">
    <mergeCell ref="A7:A8"/>
    <mergeCell ref="B7:B8"/>
    <mergeCell ref="C7:C8"/>
    <mergeCell ref="D7:D9"/>
    <mergeCell ref="E7:E9"/>
    <mergeCell ref="L7:L9"/>
    <mergeCell ref="M7:M9"/>
    <mergeCell ref="C5:N5"/>
    <mergeCell ref="C6:E6"/>
    <mergeCell ref="F6:N6"/>
    <mergeCell ref="F7:F9"/>
    <mergeCell ref="G7:G9"/>
    <mergeCell ref="N7:N9"/>
    <mergeCell ref="H7:H9"/>
    <mergeCell ref="I7:I9"/>
    <mergeCell ref="J7:J9"/>
    <mergeCell ref="K7:K9"/>
  </mergeCells>
  <pageMargins left="0.7" right="0.7" top="0.78740157499999996" bottom="0.78740157499999996" header="0.3" footer="0.3"/>
</worksheet>
</file>

<file path=xl/worksheets/sheet1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BE8D1-1EEB-4D01-984A-E08D129E80E1}">
  <dimension ref="B2:K24"/>
  <sheetViews>
    <sheetView workbookViewId="0">
      <selection activeCell="I29" sqref="I29"/>
    </sheetView>
  </sheetViews>
  <sheetFormatPr defaultRowHeight="14.4" x14ac:dyDescent="0.3"/>
  <cols>
    <col min="2" max="2" width="4.44140625" customWidth="1"/>
    <col min="3" max="3" width="14.5546875" customWidth="1"/>
    <col min="8" max="8" width="12.44140625" customWidth="1"/>
    <col min="9" max="9" width="16" customWidth="1"/>
    <col min="10" max="10" width="10.88671875" customWidth="1"/>
    <col min="11" max="11" width="6.5546875" customWidth="1"/>
  </cols>
  <sheetData>
    <row r="2" spans="2:11" ht="18" x14ac:dyDescent="0.3">
      <c r="B2" s="45" t="s">
        <v>1985</v>
      </c>
    </row>
    <row r="3" spans="2:11" ht="15.6" x14ac:dyDescent="0.3">
      <c r="B3" s="163"/>
      <c r="C3" s="209"/>
      <c r="D3" s="209"/>
      <c r="E3" s="209"/>
      <c r="H3" s="209"/>
      <c r="I3" s="209"/>
      <c r="J3" s="220"/>
      <c r="K3" s="209"/>
    </row>
    <row r="4" spans="2:11" ht="16.2" thickBot="1" x14ac:dyDescent="0.35">
      <c r="B4" s="163"/>
      <c r="C4" s="209"/>
      <c r="D4" s="209"/>
      <c r="E4" s="209"/>
      <c r="F4" s="1308"/>
      <c r="G4" s="1308"/>
      <c r="H4" s="209"/>
      <c r="I4" s="209"/>
      <c r="J4" s="220"/>
      <c r="K4" s="209"/>
    </row>
    <row r="5" spans="2:11" ht="16.2" thickBot="1" x14ac:dyDescent="0.35">
      <c r="B5" s="210"/>
      <c r="C5" s="210"/>
      <c r="D5" s="595" t="s">
        <v>6</v>
      </c>
      <c r="E5" s="596" t="s">
        <v>7</v>
      </c>
      <c r="F5" s="596" t="s">
        <v>8</v>
      </c>
      <c r="G5" s="596" t="s">
        <v>43</v>
      </c>
      <c r="H5" s="596" t="s">
        <v>44</v>
      </c>
      <c r="I5" s="596" t="s">
        <v>1986</v>
      </c>
      <c r="J5" s="1277" t="s">
        <v>163</v>
      </c>
      <c r="K5" s="1279"/>
    </row>
    <row r="6" spans="2:11" ht="16.2" thickBot="1" x14ac:dyDescent="0.35">
      <c r="B6" s="210"/>
      <c r="C6" s="210"/>
      <c r="D6" s="1286" t="s">
        <v>744</v>
      </c>
      <c r="E6" s="1287"/>
      <c r="F6" s="1287"/>
      <c r="G6" s="1283"/>
      <c r="H6" s="1288" t="s">
        <v>830</v>
      </c>
      <c r="I6" s="1289" t="s">
        <v>831</v>
      </c>
      <c r="J6" s="1286" t="s">
        <v>832</v>
      </c>
      <c r="K6" s="1288"/>
    </row>
    <row r="7" spans="2:11" ht="15" thickBot="1" x14ac:dyDescent="0.35">
      <c r="B7" s="221"/>
      <c r="C7" s="221"/>
      <c r="D7" s="618"/>
      <c r="E7" s="1286" t="s">
        <v>833</v>
      </c>
      <c r="F7" s="1288"/>
      <c r="G7" s="1313" t="s">
        <v>834</v>
      </c>
      <c r="H7" s="1309"/>
      <c r="I7" s="1298"/>
      <c r="J7" s="1310"/>
      <c r="K7" s="1309"/>
    </row>
    <row r="8" spans="2:11" ht="15.6" x14ac:dyDescent="0.3">
      <c r="B8" s="210"/>
      <c r="C8" s="210"/>
      <c r="D8" s="618"/>
      <c r="E8" s="1316"/>
      <c r="F8" s="1289" t="s">
        <v>814</v>
      </c>
      <c r="G8" s="1314"/>
      <c r="H8" s="1316"/>
      <c r="I8" s="1298"/>
      <c r="J8" s="1310"/>
      <c r="K8" s="1309"/>
    </row>
    <row r="9" spans="2:11" ht="16.2" thickBot="1" x14ac:dyDescent="0.35">
      <c r="B9" s="210"/>
      <c r="C9" s="210"/>
      <c r="D9" s="618"/>
      <c r="E9" s="1317"/>
      <c r="F9" s="1291"/>
      <c r="G9" s="1315"/>
      <c r="H9" s="1317"/>
      <c r="I9" s="1291"/>
      <c r="J9" s="1311"/>
      <c r="K9" s="1312"/>
    </row>
    <row r="10" spans="2:11" ht="28.2" thickBot="1" x14ac:dyDescent="0.35">
      <c r="B10" s="620" t="s">
        <v>472</v>
      </c>
      <c r="C10" s="621" t="s">
        <v>835</v>
      </c>
      <c r="D10" s="1008"/>
      <c r="E10" s="1009"/>
      <c r="F10" s="1008"/>
      <c r="G10" s="1008"/>
      <c r="H10" s="1008"/>
      <c r="I10" s="622"/>
      <c r="J10" s="1565"/>
      <c r="K10" s="1566"/>
    </row>
    <row r="11" spans="2:11" ht="15" thickBot="1" x14ac:dyDescent="0.35">
      <c r="B11" s="604" t="s">
        <v>473</v>
      </c>
      <c r="C11" s="623" t="s">
        <v>2243</v>
      </c>
      <c r="D11" s="607"/>
      <c r="E11" s="607"/>
      <c r="F11" s="607"/>
      <c r="G11" s="607"/>
      <c r="H11" s="607"/>
      <c r="I11" s="624"/>
      <c r="J11" s="1306"/>
      <c r="K11" s="1307"/>
    </row>
    <row r="12" spans="2:11" ht="15" thickBot="1" x14ac:dyDescent="0.35">
      <c r="B12" s="604" t="s">
        <v>759</v>
      </c>
      <c r="C12" s="623" t="s">
        <v>2244</v>
      </c>
      <c r="D12" s="607"/>
      <c r="E12" s="607"/>
      <c r="F12" s="607"/>
      <c r="G12" s="607"/>
      <c r="H12" s="607"/>
      <c r="I12" s="624"/>
      <c r="J12" s="1306"/>
      <c r="K12" s="1307"/>
    </row>
    <row r="13" spans="2:11" ht="15" thickBot="1" x14ac:dyDescent="0.35">
      <c r="B13" s="604" t="s">
        <v>761</v>
      </c>
      <c r="C13" s="623" t="s">
        <v>2245</v>
      </c>
      <c r="D13" s="607"/>
      <c r="E13" s="607"/>
      <c r="F13" s="607"/>
      <c r="G13" s="607"/>
      <c r="H13" s="607"/>
      <c r="I13" s="624"/>
      <c r="J13" s="1306"/>
      <c r="K13" s="1307"/>
    </row>
    <row r="14" spans="2:11" ht="15" thickBot="1" x14ac:dyDescent="0.35">
      <c r="B14" s="604" t="s">
        <v>763</v>
      </c>
      <c r="C14" s="623" t="s">
        <v>2246</v>
      </c>
      <c r="D14" s="607"/>
      <c r="E14" s="607"/>
      <c r="F14" s="607"/>
      <c r="G14" s="607"/>
      <c r="H14" s="607"/>
      <c r="I14" s="624"/>
      <c r="J14" s="1306"/>
      <c r="K14" s="1307"/>
    </row>
    <row r="15" spans="2:11" ht="15" thickBot="1" x14ac:dyDescent="0.35">
      <c r="B15" s="604" t="s">
        <v>765</v>
      </c>
      <c r="C15" s="623" t="s">
        <v>2247</v>
      </c>
      <c r="D15" s="607"/>
      <c r="E15" s="607"/>
      <c r="F15" s="607"/>
      <c r="G15" s="607"/>
      <c r="H15" s="607"/>
      <c r="I15" s="624"/>
      <c r="J15" s="1306"/>
      <c r="K15" s="1307"/>
    </row>
    <row r="16" spans="2:11" ht="15" thickBot="1" x14ac:dyDescent="0.35">
      <c r="B16" s="604" t="s">
        <v>767</v>
      </c>
      <c r="C16" s="623" t="s">
        <v>2248</v>
      </c>
      <c r="D16" s="607"/>
      <c r="E16" s="607"/>
      <c r="F16" s="607"/>
      <c r="G16" s="607"/>
      <c r="H16" s="607"/>
      <c r="I16" s="624"/>
      <c r="J16" s="1306"/>
      <c r="K16" s="1307"/>
    </row>
    <row r="17" spans="2:11" ht="28.2" thickBot="1" x14ac:dyDescent="0.35">
      <c r="B17" s="604" t="s">
        <v>769</v>
      </c>
      <c r="C17" s="609" t="s">
        <v>536</v>
      </c>
      <c r="D17" s="1009"/>
      <c r="E17" s="1009"/>
      <c r="F17" s="1009"/>
      <c r="G17" s="625"/>
      <c r="H17" s="625"/>
      <c r="I17" s="1009"/>
      <c r="J17" s="1302"/>
      <c r="K17" s="1303"/>
    </row>
    <row r="18" spans="2:11" ht="15" thickBot="1" x14ac:dyDescent="0.35">
      <c r="B18" s="606" t="s">
        <v>771</v>
      </c>
      <c r="C18" s="623" t="s">
        <v>2243</v>
      </c>
      <c r="D18" s="607"/>
      <c r="E18" s="607"/>
      <c r="F18" s="607"/>
      <c r="G18" s="624"/>
      <c r="H18" s="624"/>
      <c r="I18" s="607"/>
      <c r="J18" s="1302"/>
      <c r="K18" s="1303"/>
    </row>
    <row r="19" spans="2:11" ht="15" thickBot="1" x14ac:dyDescent="0.35">
      <c r="B19" s="604" t="s">
        <v>773</v>
      </c>
      <c r="C19" s="623" t="s">
        <v>2244</v>
      </c>
      <c r="D19" s="607"/>
      <c r="E19" s="607"/>
      <c r="F19" s="607"/>
      <c r="G19" s="624"/>
      <c r="H19" s="624"/>
      <c r="I19" s="607"/>
      <c r="J19" s="1302"/>
      <c r="K19" s="1303"/>
    </row>
    <row r="20" spans="2:11" ht="15" thickBot="1" x14ac:dyDescent="0.35">
      <c r="B20" s="604" t="s">
        <v>774</v>
      </c>
      <c r="C20" s="623" t="s">
        <v>2245</v>
      </c>
      <c r="D20" s="607"/>
      <c r="E20" s="607"/>
      <c r="F20" s="607"/>
      <c r="G20" s="624"/>
      <c r="H20" s="624"/>
      <c r="I20" s="607"/>
      <c r="J20" s="1302"/>
      <c r="K20" s="1303"/>
    </row>
    <row r="21" spans="2:11" ht="15" thickBot="1" x14ac:dyDescent="0.35">
      <c r="B21" s="604" t="s">
        <v>775</v>
      </c>
      <c r="C21" s="623" t="s">
        <v>2246</v>
      </c>
      <c r="D21" s="607"/>
      <c r="E21" s="607"/>
      <c r="F21" s="607"/>
      <c r="G21" s="624"/>
      <c r="H21" s="624"/>
      <c r="I21" s="607"/>
      <c r="J21" s="1302"/>
      <c r="K21" s="1303"/>
    </row>
    <row r="22" spans="2:11" ht="15" thickBot="1" x14ac:dyDescent="0.35">
      <c r="B22" s="604" t="s">
        <v>776</v>
      </c>
      <c r="C22" s="623" t="s">
        <v>2247</v>
      </c>
      <c r="D22" s="607"/>
      <c r="E22" s="607"/>
      <c r="F22" s="607"/>
      <c r="G22" s="624"/>
      <c r="H22" s="624"/>
      <c r="I22" s="607"/>
      <c r="J22" s="1302"/>
      <c r="K22" s="1303"/>
    </row>
    <row r="23" spans="2:11" ht="15" thickBot="1" x14ac:dyDescent="0.35">
      <c r="B23" s="604" t="s">
        <v>777</v>
      </c>
      <c r="C23" s="623" t="s">
        <v>2248</v>
      </c>
      <c r="D23" s="607"/>
      <c r="E23" s="607"/>
      <c r="F23" s="607"/>
      <c r="G23" s="624"/>
      <c r="H23" s="624"/>
      <c r="I23" s="607"/>
      <c r="J23" s="1302"/>
      <c r="K23" s="1303"/>
    </row>
    <row r="24" spans="2:11" ht="15" thickBot="1" x14ac:dyDescent="0.35">
      <c r="B24" s="626" t="s">
        <v>778</v>
      </c>
      <c r="C24" s="609" t="s">
        <v>42</v>
      </c>
      <c r="D24" s="607"/>
      <c r="E24" s="607"/>
      <c r="F24" s="607"/>
      <c r="G24" s="607"/>
      <c r="H24" s="607"/>
      <c r="I24" s="607"/>
      <c r="J24" s="1567"/>
      <c r="K24" s="1568"/>
    </row>
  </sheetData>
  <mergeCells count="26">
    <mergeCell ref="J21:K21"/>
    <mergeCell ref="J22:K22"/>
    <mergeCell ref="J23:K23"/>
    <mergeCell ref="J24:K24"/>
    <mergeCell ref="J15:K15"/>
    <mergeCell ref="J16:K16"/>
    <mergeCell ref="J17:K17"/>
    <mergeCell ref="J18:K18"/>
    <mergeCell ref="J19:K19"/>
    <mergeCell ref="J20:K20"/>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s>
  <pageMargins left="0.7" right="0.7" top="0.78740157499999996" bottom="0.78740157499999996" header="0.3" footer="0.3"/>
</worksheet>
</file>

<file path=xl/worksheets/sheet1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376120-4200-490C-94E2-38741249EE7E}">
  <dimension ref="B2:I28"/>
  <sheetViews>
    <sheetView workbookViewId="0">
      <selection activeCell="K21" sqref="K21"/>
    </sheetView>
  </sheetViews>
  <sheetFormatPr defaultRowHeight="14.4" x14ac:dyDescent="0.3"/>
  <cols>
    <col min="2" max="2" width="4.5546875" customWidth="1"/>
    <col min="3" max="3" width="25" customWidth="1"/>
    <col min="7" max="7" width="13" customWidth="1"/>
    <col min="8" max="8" width="12.44140625" customWidth="1"/>
    <col min="9" max="9" width="20.44140625" customWidth="1"/>
  </cols>
  <sheetData>
    <row r="2" spans="2:9" ht="18" x14ac:dyDescent="0.3">
      <c r="B2" s="45" t="s">
        <v>836</v>
      </c>
    </row>
    <row r="3" spans="2:9" ht="16.2" thickBot="1" x14ac:dyDescent="0.35">
      <c r="B3" s="163"/>
      <c r="C3" s="209"/>
      <c r="D3" s="209"/>
      <c r="E3" s="1308"/>
      <c r="F3" s="1308"/>
      <c r="G3" s="209"/>
      <c r="H3" s="209"/>
      <c r="I3" s="209"/>
    </row>
    <row r="4" spans="2:9" ht="16.2" thickBot="1" x14ac:dyDescent="0.35">
      <c r="B4" s="210"/>
      <c r="C4" s="210"/>
      <c r="D4" s="768" t="s">
        <v>6</v>
      </c>
      <c r="E4" s="594" t="s">
        <v>7</v>
      </c>
      <c r="F4" s="594" t="s">
        <v>8</v>
      </c>
      <c r="G4" s="594" t="s">
        <v>43</v>
      </c>
      <c r="H4" s="594" t="s">
        <v>44</v>
      </c>
      <c r="I4" s="594" t="s">
        <v>162</v>
      </c>
    </row>
    <row r="5" spans="2:9" ht="16.2" thickBot="1" x14ac:dyDescent="0.35">
      <c r="B5" s="210"/>
      <c r="C5" s="210"/>
      <c r="D5" s="1320" t="s">
        <v>837</v>
      </c>
      <c r="E5" s="1321"/>
      <c r="F5" s="1321"/>
      <c r="G5" s="1322"/>
      <c r="H5" s="1323" t="s">
        <v>830</v>
      </c>
      <c r="I5" s="1326" t="s">
        <v>832</v>
      </c>
    </row>
    <row r="6" spans="2:9" ht="48.6" thickBot="1" x14ac:dyDescent="0.35">
      <c r="B6" s="221"/>
      <c r="C6" s="221"/>
      <c r="D6" s="775"/>
      <c r="E6" s="1320" t="s">
        <v>833</v>
      </c>
      <c r="F6" s="1323"/>
      <c r="G6" s="659" t="s">
        <v>838</v>
      </c>
      <c r="H6" s="1324"/>
      <c r="I6" s="1327"/>
    </row>
    <row r="7" spans="2:9" ht="15.6" x14ac:dyDescent="0.3">
      <c r="B7" s="210"/>
      <c r="C7" s="210"/>
      <c r="D7" s="776"/>
      <c r="E7" s="1329"/>
      <c r="F7" s="1326" t="s">
        <v>814</v>
      </c>
      <c r="G7" s="1329"/>
      <c r="H7" s="1324"/>
      <c r="I7" s="1327"/>
    </row>
    <row r="8" spans="2:9" ht="16.2" thickBot="1" x14ac:dyDescent="0.35">
      <c r="B8" s="210"/>
      <c r="C8" s="210"/>
      <c r="D8" s="777"/>
      <c r="E8" s="1330"/>
      <c r="F8" s="1331"/>
      <c r="G8" s="1332"/>
      <c r="H8" s="1325"/>
      <c r="I8" s="1328"/>
    </row>
    <row r="9" spans="2:9" ht="15" thickBot="1" x14ac:dyDescent="0.35">
      <c r="B9" s="770" t="s">
        <v>472</v>
      </c>
      <c r="C9" s="612" t="s">
        <v>839</v>
      </c>
      <c r="D9" s="613"/>
      <c r="E9" s="613"/>
      <c r="F9" s="613"/>
      <c r="G9" s="613"/>
      <c r="H9" s="613"/>
      <c r="I9" s="613"/>
    </row>
    <row r="10" spans="2:9" ht="15" thickBot="1" x14ac:dyDescent="0.35">
      <c r="B10" s="778" t="s">
        <v>473</v>
      </c>
      <c r="C10" s="613" t="s">
        <v>840</v>
      </c>
      <c r="D10" s="613"/>
      <c r="E10" s="613"/>
      <c r="F10" s="613"/>
      <c r="G10" s="613"/>
      <c r="H10" s="613"/>
      <c r="I10" s="613"/>
    </row>
    <row r="11" spans="2:9" ht="15" thickBot="1" x14ac:dyDescent="0.35">
      <c r="B11" s="778" t="s">
        <v>759</v>
      </c>
      <c r="C11" s="613" t="s">
        <v>841</v>
      </c>
      <c r="D11" s="613"/>
      <c r="E11" s="613"/>
      <c r="F11" s="613"/>
      <c r="G11" s="613"/>
      <c r="H11" s="613"/>
      <c r="I11" s="613"/>
    </row>
    <row r="12" spans="2:9" ht="24.6" thickBot="1" x14ac:dyDescent="0.35">
      <c r="B12" s="778" t="s">
        <v>761</v>
      </c>
      <c r="C12" s="613" t="s">
        <v>842</v>
      </c>
      <c r="D12" s="613"/>
      <c r="E12" s="613"/>
      <c r="F12" s="613"/>
      <c r="G12" s="613"/>
      <c r="H12" s="613"/>
      <c r="I12" s="613"/>
    </row>
    <row r="13" spans="2:9" ht="15" thickBot="1" x14ac:dyDescent="0.35">
      <c r="B13" s="778" t="s">
        <v>763</v>
      </c>
      <c r="C13" s="613" t="s">
        <v>843</v>
      </c>
      <c r="D13" s="613"/>
      <c r="E13" s="613"/>
      <c r="F13" s="613"/>
      <c r="G13" s="613"/>
      <c r="H13" s="613"/>
      <c r="I13" s="613"/>
    </row>
    <row r="14" spans="2:9" ht="15" thickBot="1" x14ac:dyDescent="0.35">
      <c r="B14" s="778" t="s">
        <v>765</v>
      </c>
      <c r="C14" s="613" t="s">
        <v>844</v>
      </c>
      <c r="D14" s="613"/>
      <c r="E14" s="613"/>
      <c r="F14" s="613"/>
      <c r="G14" s="613"/>
      <c r="H14" s="613"/>
      <c r="I14" s="613"/>
    </row>
    <row r="15" spans="2:9" ht="15" thickBot="1" x14ac:dyDescent="0.35">
      <c r="B15" s="778" t="s">
        <v>767</v>
      </c>
      <c r="C15" s="613" t="s">
        <v>845</v>
      </c>
      <c r="D15" s="613"/>
      <c r="E15" s="613"/>
      <c r="F15" s="613"/>
      <c r="G15" s="613"/>
      <c r="H15" s="613"/>
      <c r="I15" s="613"/>
    </row>
    <row r="16" spans="2:9" ht="15" thickBot="1" x14ac:dyDescent="0.35">
      <c r="B16" s="778" t="s">
        <v>769</v>
      </c>
      <c r="C16" s="613" t="s">
        <v>846</v>
      </c>
      <c r="D16" s="613"/>
      <c r="E16" s="613"/>
      <c r="F16" s="613"/>
      <c r="G16" s="613"/>
      <c r="H16" s="613"/>
      <c r="I16" s="613"/>
    </row>
    <row r="17" spans="2:9" ht="24.6" thickBot="1" x14ac:dyDescent="0.35">
      <c r="B17" s="773" t="s">
        <v>771</v>
      </c>
      <c r="C17" s="613" t="s">
        <v>847</v>
      </c>
      <c r="D17" s="613"/>
      <c r="E17" s="613"/>
      <c r="F17" s="613"/>
      <c r="G17" s="613"/>
      <c r="H17" s="613"/>
      <c r="I17" s="613"/>
    </row>
    <row r="18" spans="2:9" ht="15" thickBot="1" x14ac:dyDescent="0.35">
      <c r="B18" s="778" t="s">
        <v>773</v>
      </c>
      <c r="C18" s="613" t="s">
        <v>848</v>
      </c>
      <c r="D18" s="613"/>
      <c r="E18" s="613"/>
      <c r="F18" s="613"/>
      <c r="G18" s="613"/>
      <c r="H18" s="613"/>
      <c r="I18" s="613"/>
    </row>
    <row r="19" spans="2:9" ht="15" thickBot="1" x14ac:dyDescent="0.35">
      <c r="B19" s="778" t="s">
        <v>774</v>
      </c>
      <c r="C19" s="613" t="s">
        <v>849</v>
      </c>
      <c r="D19" s="613"/>
      <c r="E19" s="1343"/>
      <c r="F19" s="1344"/>
      <c r="G19" s="613"/>
      <c r="H19" s="613"/>
      <c r="I19" s="613"/>
    </row>
    <row r="20" spans="2:9" ht="15" thickBot="1" x14ac:dyDescent="0.35">
      <c r="B20" s="778" t="s">
        <v>775</v>
      </c>
      <c r="C20" s="613" t="s">
        <v>850</v>
      </c>
      <c r="D20" s="613"/>
      <c r="E20" s="613"/>
      <c r="F20" s="613"/>
      <c r="G20" s="613"/>
      <c r="H20" s="613"/>
      <c r="I20" s="613"/>
    </row>
    <row r="21" spans="2:9" ht="24.6" thickBot="1" x14ac:dyDescent="0.35">
      <c r="B21" s="778" t="s">
        <v>776</v>
      </c>
      <c r="C21" s="613" t="s">
        <v>851</v>
      </c>
      <c r="D21" s="613"/>
      <c r="E21" s="613"/>
      <c r="F21" s="613"/>
      <c r="G21" s="613"/>
      <c r="H21" s="613"/>
      <c r="I21" s="613"/>
    </row>
    <row r="22" spans="2:9" ht="24.6" thickBot="1" x14ac:dyDescent="0.35">
      <c r="B22" s="778" t="s">
        <v>777</v>
      </c>
      <c r="C22" s="613" t="s">
        <v>852</v>
      </c>
      <c r="D22" s="613"/>
      <c r="E22" s="613"/>
      <c r="F22" s="613"/>
      <c r="G22" s="613"/>
      <c r="H22" s="613"/>
      <c r="I22" s="613"/>
    </row>
    <row r="23" spans="2:9" ht="24.6" thickBot="1" x14ac:dyDescent="0.35">
      <c r="B23" s="773" t="s">
        <v>778</v>
      </c>
      <c r="C23" s="613" t="s">
        <v>853</v>
      </c>
      <c r="D23" s="613"/>
      <c r="E23" s="613"/>
      <c r="F23" s="613"/>
      <c r="G23" s="613"/>
      <c r="H23" s="613"/>
      <c r="I23" s="613"/>
    </row>
    <row r="24" spans="2:9" ht="15" thickBot="1" x14ac:dyDescent="0.35">
      <c r="B24" s="778" t="s">
        <v>779</v>
      </c>
      <c r="C24" s="613" t="s">
        <v>854</v>
      </c>
      <c r="D24" s="613"/>
      <c r="E24" s="613"/>
      <c r="F24" s="613"/>
      <c r="G24" s="613"/>
      <c r="H24" s="613"/>
      <c r="I24" s="613"/>
    </row>
    <row r="25" spans="2:9" ht="15" thickBot="1" x14ac:dyDescent="0.35">
      <c r="B25" s="778" t="s">
        <v>780</v>
      </c>
      <c r="C25" s="613" t="s">
        <v>855</v>
      </c>
      <c r="D25" s="613"/>
      <c r="E25" s="613"/>
      <c r="F25" s="613"/>
      <c r="G25" s="613"/>
      <c r="H25" s="613"/>
      <c r="I25" s="613"/>
    </row>
    <row r="26" spans="2:9" ht="24.6" thickBot="1" x14ac:dyDescent="0.35">
      <c r="B26" s="778" t="s">
        <v>781</v>
      </c>
      <c r="C26" s="613" t="s">
        <v>856</v>
      </c>
      <c r="D26" s="613"/>
      <c r="E26" s="613"/>
      <c r="F26" s="613"/>
      <c r="G26" s="613"/>
      <c r="H26" s="613"/>
      <c r="I26" s="613"/>
    </row>
    <row r="27" spans="2:9" ht="15" thickBot="1" x14ac:dyDescent="0.35">
      <c r="B27" s="778" t="s">
        <v>782</v>
      </c>
      <c r="C27" s="613" t="s">
        <v>857</v>
      </c>
      <c r="D27" s="613"/>
      <c r="E27" s="613"/>
      <c r="F27" s="613"/>
      <c r="G27" s="613"/>
      <c r="H27" s="613"/>
      <c r="I27" s="613"/>
    </row>
    <row r="28" spans="2:9" ht="15" thickBot="1" x14ac:dyDescent="0.35">
      <c r="B28" s="779" t="s">
        <v>783</v>
      </c>
      <c r="C28" s="619" t="s">
        <v>42</v>
      </c>
      <c r="D28" s="619"/>
      <c r="E28" s="619"/>
      <c r="F28" s="619"/>
      <c r="G28" s="619"/>
      <c r="H28" s="619"/>
      <c r="I28" s="619"/>
    </row>
  </sheetData>
  <mergeCells count="9">
    <mergeCell ref="E19:F19"/>
    <mergeCell ref="E3:F3"/>
    <mergeCell ref="D5:G5"/>
    <mergeCell ref="H5:H8"/>
    <mergeCell ref="I5:I8"/>
    <mergeCell ref="E6:F6"/>
    <mergeCell ref="E7:E8"/>
    <mergeCell ref="F7:F8"/>
    <mergeCell ref="G7:G8"/>
  </mergeCells>
  <pageMargins left="0.7" right="0.7" top="0.78740157499999996" bottom="0.78740157499999996"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5" tint="0.79998168889431442"/>
    <pageSetUpPr fitToPage="1"/>
  </sheetPr>
  <dimension ref="A2:C13"/>
  <sheetViews>
    <sheetView showGridLines="0" zoomScaleNormal="100" workbookViewId="0"/>
  </sheetViews>
  <sheetFormatPr defaultColWidth="9.109375" defaultRowHeight="14.4" x14ac:dyDescent="0.3"/>
  <cols>
    <col min="1" max="1" width="25.109375" customWidth="1"/>
    <col min="2" max="2" width="13.44140625" customWidth="1"/>
    <col min="3" max="3" width="89.44140625" customWidth="1"/>
  </cols>
  <sheetData>
    <row r="2" spans="1:3" ht="18" x14ac:dyDescent="0.35">
      <c r="A2" s="41" t="s">
        <v>121</v>
      </c>
    </row>
    <row r="3" spans="1:3" x14ac:dyDescent="0.3">
      <c r="A3" t="s">
        <v>123</v>
      </c>
    </row>
    <row r="6" spans="1:3" x14ac:dyDescent="0.3">
      <c r="A6" s="21" t="s">
        <v>124</v>
      </c>
      <c r="B6" s="21" t="s">
        <v>118</v>
      </c>
      <c r="C6" s="42" t="s">
        <v>125</v>
      </c>
    </row>
    <row r="7" spans="1:3" x14ac:dyDescent="0.3">
      <c r="A7" s="43" t="s">
        <v>126</v>
      </c>
      <c r="B7" s="43" t="s">
        <v>113</v>
      </c>
      <c r="C7" s="42" t="s">
        <v>127</v>
      </c>
    </row>
    <row r="8" spans="1:3" x14ac:dyDescent="0.3">
      <c r="A8" s="21" t="s">
        <v>128</v>
      </c>
      <c r="B8" s="21" t="s">
        <v>129</v>
      </c>
      <c r="C8" s="42" t="s">
        <v>130</v>
      </c>
    </row>
    <row r="9" spans="1:3" x14ac:dyDescent="0.3">
      <c r="A9" s="21" t="s">
        <v>131</v>
      </c>
      <c r="B9" s="21" t="s">
        <v>132</v>
      </c>
      <c r="C9" s="42" t="s">
        <v>133</v>
      </c>
    </row>
    <row r="10" spans="1:3" x14ac:dyDescent="0.3">
      <c r="A10" s="21" t="s">
        <v>134</v>
      </c>
      <c r="B10" s="21" t="s">
        <v>135</v>
      </c>
      <c r="C10" s="42" t="s">
        <v>136</v>
      </c>
    </row>
    <row r="11" spans="1:3" x14ac:dyDescent="0.3">
      <c r="A11" s="21" t="s">
        <v>134</v>
      </c>
      <c r="B11" s="21" t="s">
        <v>137</v>
      </c>
      <c r="C11" s="42" t="s">
        <v>138</v>
      </c>
    </row>
    <row r="12" spans="1:3" x14ac:dyDescent="0.3">
      <c r="A12" s="21" t="s">
        <v>139</v>
      </c>
      <c r="B12" s="21" t="s">
        <v>140</v>
      </c>
      <c r="C12" s="42" t="s">
        <v>141</v>
      </c>
    </row>
    <row r="13" spans="1:3" ht="28.8" x14ac:dyDescent="0.3">
      <c r="A13" s="21" t="s">
        <v>142</v>
      </c>
      <c r="B13" s="21" t="s">
        <v>143</v>
      </c>
      <c r="C13" s="42" t="s">
        <v>144</v>
      </c>
    </row>
  </sheetData>
  <conditionalFormatting sqref="C8:C12">
    <cfRule type="cellIs" dxfId="8"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5" tint="0.79998168889431442"/>
    <pageSetUpPr fitToPage="1"/>
  </sheetPr>
  <dimension ref="A2:C11"/>
  <sheetViews>
    <sheetView showGridLines="0" view="pageLayout" zoomScaleNormal="100" workbookViewId="0">
      <selection activeCell="A15" sqref="A15"/>
    </sheetView>
  </sheetViews>
  <sheetFormatPr defaultColWidth="9.109375" defaultRowHeight="14.4" x14ac:dyDescent="0.3"/>
  <cols>
    <col min="1" max="1" width="20.88671875" customWidth="1"/>
    <col min="2" max="2" width="12.44140625" bestFit="1" customWidth="1"/>
    <col min="3" max="3" width="87.44140625" customWidth="1"/>
  </cols>
  <sheetData>
    <row r="2" spans="1:3" ht="18" x14ac:dyDescent="0.35">
      <c r="A2" s="41" t="s">
        <v>122</v>
      </c>
    </row>
    <row r="3" spans="1:3" x14ac:dyDescent="0.3">
      <c r="A3" t="s">
        <v>123</v>
      </c>
    </row>
    <row r="6" spans="1:3" x14ac:dyDescent="0.3">
      <c r="A6" s="21" t="s">
        <v>124</v>
      </c>
      <c r="B6" s="43" t="s">
        <v>118</v>
      </c>
      <c r="C6" s="42" t="s">
        <v>111</v>
      </c>
    </row>
    <row r="7" spans="1:3" ht="28.8" x14ac:dyDescent="0.3">
      <c r="A7" s="21" t="s">
        <v>145</v>
      </c>
      <c r="B7" s="21" t="s">
        <v>113</v>
      </c>
      <c r="C7" s="42" t="s">
        <v>146</v>
      </c>
    </row>
    <row r="8" spans="1:3" ht="28.8" x14ac:dyDescent="0.3">
      <c r="A8" s="21" t="s">
        <v>147</v>
      </c>
      <c r="B8" s="21" t="s">
        <v>115</v>
      </c>
      <c r="C8" s="42" t="s">
        <v>148</v>
      </c>
    </row>
    <row r="9" spans="1:3" ht="28.8" x14ac:dyDescent="0.3">
      <c r="A9" s="21" t="s">
        <v>149</v>
      </c>
      <c r="B9" s="21" t="s">
        <v>150</v>
      </c>
      <c r="C9" s="42" t="s">
        <v>151</v>
      </c>
    </row>
    <row r="10" spans="1:3" ht="28.8" x14ac:dyDescent="0.3">
      <c r="A10" s="21" t="s">
        <v>152</v>
      </c>
      <c r="B10" s="21" t="s">
        <v>135</v>
      </c>
      <c r="C10" s="42" t="s">
        <v>153</v>
      </c>
    </row>
    <row r="11" spans="1:3" ht="28.8" x14ac:dyDescent="0.3">
      <c r="A11" s="21" t="s">
        <v>154</v>
      </c>
      <c r="B11" s="21" t="s">
        <v>137</v>
      </c>
      <c r="C11" s="42" t="s">
        <v>155</v>
      </c>
    </row>
  </sheetData>
  <conditionalFormatting sqref="C7:C11">
    <cfRule type="cellIs" dxfId="7"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pageSetUpPr fitToPage="1"/>
  </sheetPr>
  <dimension ref="B2:L16"/>
  <sheetViews>
    <sheetView showGridLines="0" zoomScaleNormal="100" workbookViewId="0"/>
  </sheetViews>
  <sheetFormatPr defaultRowHeight="14.4" x14ac:dyDescent="0.3"/>
  <cols>
    <col min="12" max="12" width="62" customWidth="1"/>
  </cols>
  <sheetData>
    <row r="2" spans="2:12" x14ac:dyDescent="0.3">
      <c r="B2" s="233" t="s">
        <v>1835</v>
      </c>
    </row>
    <row r="3" spans="2:12" x14ac:dyDescent="0.3">
      <c r="B3" t="s">
        <v>1836</v>
      </c>
    </row>
    <row r="5" spans="2:12" x14ac:dyDescent="0.3">
      <c r="B5" s="1131" t="s">
        <v>156</v>
      </c>
      <c r="C5" s="1132"/>
      <c r="D5" s="1132"/>
      <c r="E5" s="1132"/>
      <c r="F5" s="1132"/>
      <c r="G5" s="1132"/>
      <c r="H5" s="1132"/>
      <c r="I5" s="1132"/>
      <c r="J5" s="1132"/>
      <c r="K5" s="1132"/>
      <c r="L5" s="1133"/>
    </row>
    <row r="6" spans="2:12" x14ac:dyDescent="0.3">
      <c r="B6" s="1112" t="s">
        <v>157</v>
      </c>
      <c r="C6" s="1107"/>
      <c r="D6" s="1107"/>
      <c r="E6" s="1107"/>
      <c r="F6" s="1107"/>
      <c r="G6" s="1107"/>
      <c r="H6" s="1107"/>
      <c r="I6" s="1107"/>
      <c r="J6" s="1107"/>
      <c r="K6" s="1107"/>
      <c r="L6" s="1113"/>
    </row>
    <row r="7" spans="2:12" ht="22.5" customHeight="1" x14ac:dyDescent="0.3">
      <c r="B7" s="1112" t="s">
        <v>158</v>
      </c>
      <c r="C7" s="1107"/>
      <c r="D7" s="1107"/>
      <c r="E7" s="1107"/>
      <c r="F7" s="1107"/>
      <c r="G7" s="1107"/>
      <c r="H7" s="1107"/>
      <c r="I7" s="1107"/>
      <c r="J7" s="1107"/>
      <c r="K7" s="1107"/>
      <c r="L7" s="1113"/>
    </row>
    <row r="8" spans="2:12" x14ac:dyDescent="0.3">
      <c r="B8" s="1112" t="s">
        <v>159</v>
      </c>
      <c r="C8" s="1107"/>
      <c r="D8" s="1107"/>
      <c r="E8" s="1107"/>
      <c r="F8" s="1107"/>
      <c r="G8" s="1107"/>
      <c r="H8" s="1107"/>
      <c r="I8" s="1107"/>
      <c r="J8" s="1107"/>
      <c r="K8" s="1107"/>
      <c r="L8" s="1113"/>
    </row>
    <row r="9" spans="2:12" ht="22.5" customHeight="1" x14ac:dyDescent="0.3">
      <c r="B9" s="1112" t="s">
        <v>160</v>
      </c>
      <c r="C9" s="1107"/>
      <c r="D9" s="1107"/>
      <c r="E9" s="1107"/>
      <c r="F9" s="1107"/>
      <c r="G9" s="1107"/>
      <c r="H9" s="1107"/>
      <c r="I9" s="1107"/>
      <c r="J9" s="1107"/>
      <c r="K9" s="1107"/>
      <c r="L9" s="1113"/>
    </row>
    <row r="10" spans="2:12" ht="22.5" customHeight="1" x14ac:dyDescent="0.3">
      <c r="B10" s="1114" t="s">
        <v>161</v>
      </c>
      <c r="C10" s="1115"/>
      <c r="D10" s="1115"/>
      <c r="E10" s="1115"/>
      <c r="F10" s="1115"/>
      <c r="G10" s="1115"/>
      <c r="H10" s="1115"/>
      <c r="I10" s="1115"/>
      <c r="J10" s="1115"/>
      <c r="K10" s="1115"/>
      <c r="L10" s="1116"/>
    </row>
    <row r="11" spans="2:12" ht="22.5" customHeight="1" x14ac:dyDescent="0.3"/>
    <row r="12" spans="2:12" ht="22.5" customHeight="1" x14ac:dyDescent="0.3">
      <c r="B12" s="1108"/>
      <c r="C12" s="1108"/>
      <c r="D12" s="1108"/>
      <c r="E12" s="1108"/>
      <c r="F12" s="1108"/>
      <c r="G12" s="1108"/>
      <c r="H12" s="1108"/>
      <c r="I12" s="1108"/>
      <c r="J12" s="1108"/>
      <c r="K12" s="1108"/>
      <c r="L12" s="1108"/>
    </row>
    <row r="13" spans="2:12" ht="22.5" customHeight="1" x14ac:dyDescent="0.3">
      <c r="B13" s="1107"/>
      <c r="C13" s="1107"/>
      <c r="D13" s="1107"/>
      <c r="E13" s="1107"/>
      <c r="F13" s="1107"/>
      <c r="G13" s="1107"/>
      <c r="H13" s="1107"/>
      <c r="I13" s="1107"/>
      <c r="J13" s="1107"/>
      <c r="K13" s="1107"/>
      <c r="L13" s="1107"/>
    </row>
    <row r="14" spans="2:12" ht="22.5" customHeight="1" x14ac:dyDescent="0.3">
      <c r="B14" s="1108"/>
      <c r="C14" s="1108"/>
      <c r="D14" s="1108"/>
      <c r="E14" s="1108"/>
      <c r="F14" s="1108"/>
      <c r="G14" s="1108"/>
      <c r="H14" s="1108"/>
      <c r="I14" s="1108"/>
      <c r="J14" s="1108"/>
      <c r="K14" s="1108"/>
      <c r="L14" s="1108"/>
    </row>
    <row r="15" spans="2:12" ht="22.5" customHeight="1" x14ac:dyDescent="0.3"/>
    <row r="16" spans="2:12" ht="22.5" customHeight="1" x14ac:dyDescent="0.3"/>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B00-000000000000}"/>
    <hyperlink ref="B6:L6" location="'EU LI2'!A1" display="Šablona EU LI2 – Hlavní zdroje rozdílů mezi regulatorními hodnotami expozic a účetními hodnotami v účetní závěrce " xr:uid="{00000000-0004-0000-0B00-000001000000}"/>
    <hyperlink ref="B7:L7" location="' EU LI3'!A1" display="Šablona EU LI3 – Přehled rozdílů v rozsahu konsolidace (podle jednotlivých subjektů) " xr:uid="{00000000-0004-0000-0B00-000002000000}"/>
    <hyperlink ref="B8:L8" location="'EU LIA'!A1" display="Tabulka EU LIA – Vysvětlení rozdílů mezi hodnotami pro účely účetnictví a regulace" xr:uid="{00000000-0004-0000-0B00-000003000000}"/>
    <hyperlink ref="B9:L9" location="'EU LIB'!A1" display="Tabulka EU LIB – Ostatní kvalitativní informace o oblasti působnosti" xr:uid="{00000000-0004-0000-0B00-000004000000}"/>
    <hyperlink ref="B10:L10" location="'EU PV1'!A1" display="Šablona EU PV1 – Úpravy v rámci obezřetného oceňování" xr:uid="{00000000-0004-0000-0B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9" tint="0.79998168889431442"/>
    <pageSetUpPr fitToPage="1"/>
  </sheetPr>
  <dimension ref="B3:P52"/>
  <sheetViews>
    <sheetView showGridLines="0" view="pageLayout" zoomScale="90" zoomScaleNormal="100" zoomScalePageLayoutView="90" workbookViewId="0"/>
  </sheetViews>
  <sheetFormatPr defaultColWidth="9.109375" defaultRowHeight="14.4" x14ac:dyDescent="0.3"/>
  <cols>
    <col min="2" max="2" width="7.5546875" style="44" customWidth="1"/>
    <col min="3" max="3" width="44" customWidth="1"/>
    <col min="4" max="5" width="23" customWidth="1"/>
    <col min="6" max="10" width="21.109375" customWidth="1"/>
  </cols>
  <sheetData>
    <row r="3" spans="2:16" ht="24" customHeight="1" x14ac:dyDescent="0.3">
      <c r="C3" s="45" t="s">
        <v>156</v>
      </c>
      <c r="D3" s="45"/>
      <c r="E3" s="45"/>
      <c r="F3" s="45"/>
      <c r="G3" s="45"/>
      <c r="H3" s="45"/>
      <c r="I3" s="45"/>
      <c r="J3" s="45"/>
    </row>
    <row r="5" spans="2:16" x14ac:dyDescent="0.3">
      <c r="B5"/>
    </row>
    <row r="6" spans="2:16" x14ac:dyDescent="0.3">
      <c r="B6"/>
      <c r="D6" s="46" t="s">
        <v>6</v>
      </c>
      <c r="E6" s="46" t="s">
        <v>7</v>
      </c>
      <c r="F6" s="46" t="s">
        <v>8</v>
      </c>
      <c r="G6" s="46" t="s">
        <v>43</v>
      </c>
      <c r="H6" s="46" t="s">
        <v>44</v>
      </c>
      <c r="I6" s="46" t="s">
        <v>162</v>
      </c>
      <c r="J6" s="46" t="s">
        <v>163</v>
      </c>
    </row>
    <row r="7" spans="2:16" x14ac:dyDescent="0.3">
      <c r="B7"/>
      <c r="C7" t="s">
        <v>164</v>
      </c>
      <c r="D7" s="1135" t="s">
        <v>165</v>
      </c>
      <c r="E7" s="1135" t="s">
        <v>166</v>
      </c>
      <c r="F7" s="1135" t="s">
        <v>167</v>
      </c>
      <c r="G7" s="1135"/>
      <c r="H7" s="1135"/>
      <c r="I7" s="1135"/>
      <c r="J7" s="1135"/>
    </row>
    <row r="8" spans="2:16" ht="90.75" customHeight="1" x14ac:dyDescent="0.3">
      <c r="B8"/>
      <c r="D8" s="1135"/>
      <c r="E8" s="1135"/>
      <c r="F8" s="46" t="s">
        <v>168</v>
      </c>
      <c r="G8" s="46" t="s">
        <v>169</v>
      </c>
      <c r="H8" s="46" t="s">
        <v>170</v>
      </c>
      <c r="I8" s="46" t="s">
        <v>171</v>
      </c>
      <c r="J8" s="46" t="s">
        <v>172</v>
      </c>
    </row>
    <row r="9" spans="2:16" ht="28.8" x14ac:dyDescent="0.3">
      <c r="C9" s="47" t="s">
        <v>173</v>
      </c>
      <c r="D9" s="48"/>
      <c r="E9" s="49"/>
      <c r="F9" s="49"/>
      <c r="G9" s="49"/>
      <c r="H9" s="49"/>
      <c r="I9" s="49"/>
      <c r="J9" s="49"/>
      <c r="P9" s="50"/>
    </row>
    <row r="10" spans="2:16" x14ac:dyDescent="0.3">
      <c r="B10" s="11">
        <v>1</v>
      </c>
      <c r="C10" s="51"/>
      <c r="D10" s="52"/>
      <c r="E10" s="53"/>
      <c r="F10" s="53"/>
      <c r="G10" s="53"/>
      <c r="H10" s="53"/>
      <c r="I10" s="54"/>
      <c r="J10" s="54"/>
    </row>
    <row r="11" spans="2:16" x14ac:dyDescent="0.3">
      <c r="B11" s="11">
        <v>2</v>
      </c>
      <c r="C11" s="51"/>
      <c r="D11" s="52"/>
      <c r="E11" s="53"/>
      <c r="F11" s="53"/>
      <c r="G11" s="53"/>
      <c r="H11" s="53"/>
      <c r="I11" s="54"/>
      <c r="J11" s="54"/>
    </row>
    <row r="12" spans="2:16" x14ac:dyDescent="0.3">
      <c r="B12" s="11">
        <v>3</v>
      </c>
      <c r="C12" s="51"/>
      <c r="D12" s="52"/>
      <c r="E12" s="53"/>
      <c r="F12" s="53"/>
      <c r="G12" s="53"/>
      <c r="H12" s="53"/>
      <c r="I12" s="54"/>
      <c r="J12" s="54"/>
    </row>
    <row r="13" spans="2:16" x14ac:dyDescent="0.3">
      <c r="B13" s="55"/>
      <c r="C13" s="51"/>
      <c r="D13" s="52"/>
      <c r="E13" s="53"/>
      <c r="F13" s="53"/>
      <c r="G13" s="53"/>
      <c r="H13" s="53"/>
      <c r="I13" s="54"/>
      <c r="J13" s="54"/>
    </row>
    <row r="14" spans="2:16" x14ac:dyDescent="0.3">
      <c r="B14" s="55"/>
      <c r="C14" s="51"/>
      <c r="D14" s="52"/>
      <c r="E14" s="53"/>
      <c r="F14" s="53"/>
      <c r="G14" s="53"/>
      <c r="H14" s="53"/>
      <c r="I14" s="54"/>
      <c r="J14" s="54"/>
    </row>
    <row r="15" spans="2:16" x14ac:dyDescent="0.3">
      <c r="B15" s="55"/>
      <c r="C15" s="51"/>
      <c r="D15" s="52"/>
      <c r="E15" s="53"/>
      <c r="F15" s="53"/>
      <c r="G15" s="53"/>
      <c r="H15" s="53"/>
      <c r="I15" s="54"/>
      <c r="J15" s="54"/>
    </row>
    <row r="16" spans="2:16" x14ac:dyDescent="0.3">
      <c r="B16" s="55"/>
      <c r="C16" s="51"/>
      <c r="D16" s="52"/>
      <c r="E16" s="53"/>
      <c r="F16" s="53"/>
      <c r="G16" s="53"/>
      <c r="H16" s="53"/>
      <c r="I16" s="54"/>
      <c r="J16" s="54"/>
    </row>
    <row r="17" spans="2:10" x14ac:dyDescent="0.3">
      <c r="B17" s="55"/>
      <c r="C17" s="51"/>
      <c r="D17" s="52"/>
      <c r="E17" s="53"/>
      <c r="F17" s="53"/>
      <c r="G17" s="53"/>
      <c r="H17" s="53"/>
      <c r="I17" s="54"/>
      <c r="J17" s="54"/>
    </row>
    <row r="18" spans="2:10" x14ac:dyDescent="0.3">
      <c r="B18" s="55"/>
      <c r="C18" s="51"/>
      <c r="D18" s="52"/>
      <c r="E18" s="53"/>
      <c r="F18" s="53"/>
      <c r="G18" s="53"/>
      <c r="H18" s="53"/>
      <c r="I18" s="54"/>
      <c r="J18" s="54"/>
    </row>
    <row r="19" spans="2:10" x14ac:dyDescent="0.3">
      <c r="B19" s="11"/>
      <c r="C19" s="51" t="s">
        <v>174</v>
      </c>
      <c r="D19" s="52"/>
      <c r="E19" s="53"/>
      <c r="F19" s="53"/>
      <c r="G19" s="53"/>
      <c r="H19" s="53"/>
      <c r="I19" s="54"/>
      <c r="J19" s="54"/>
    </row>
    <row r="20" spans="2:10" x14ac:dyDescent="0.3">
      <c r="B20" s="56" t="s">
        <v>175</v>
      </c>
      <c r="C20" s="57" t="s">
        <v>176</v>
      </c>
      <c r="D20" s="52"/>
      <c r="E20" s="53"/>
      <c r="F20" s="53"/>
      <c r="G20" s="53"/>
      <c r="H20" s="53"/>
      <c r="I20" s="54"/>
      <c r="J20" s="54"/>
    </row>
    <row r="21" spans="2:10" x14ac:dyDescent="0.3">
      <c r="B21" s="11"/>
      <c r="C21" s="51"/>
      <c r="D21" s="52"/>
      <c r="E21" s="53"/>
      <c r="F21" s="53"/>
      <c r="G21" s="53"/>
      <c r="H21" s="53"/>
      <c r="I21" s="54"/>
      <c r="J21" s="54"/>
    </row>
    <row r="22" spans="2:10" ht="28.8" x14ac:dyDescent="0.3">
      <c r="B22" s="11"/>
      <c r="C22" s="47" t="s">
        <v>177</v>
      </c>
      <c r="D22" s="48"/>
      <c r="E22" s="49"/>
      <c r="F22" s="49"/>
      <c r="G22" s="49"/>
      <c r="H22" s="49"/>
      <c r="I22" s="49"/>
      <c r="J22" s="49"/>
    </row>
    <row r="23" spans="2:10" x14ac:dyDescent="0.3">
      <c r="B23" s="55" t="s">
        <v>178</v>
      </c>
      <c r="C23" s="51"/>
      <c r="D23" s="52"/>
      <c r="E23" s="53"/>
      <c r="F23" s="53"/>
      <c r="G23" s="53"/>
      <c r="H23" s="53"/>
      <c r="I23" s="54"/>
      <c r="J23" s="54"/>
    </row>
    <row r="24" spans="2:10" x14ac:dyDescent="0.3">
      <c r="B24" s="11">
        <v>2</v>
      </c>
      <c r="C24" s="51"/>
      <c r="D24" s="52"/>
      <c r="E24" s="53"/>
      <c r="F24" s="53"/>
      <c r="G24" s="53"/>
      <c r="H24" s="53"/>
      <c r="I24" s="54"/>
      <c r="J24" s="54"/>
    </row>
    <row r="25" spans="2:10" x14ac:dyDescent="0.3">
      <c r="B25" s="11">
        <v>3</v>
      </c>
      <c r="C25" s="51"/>
      <c r="D25" s="52"/>
      <c r="E25" s="53"/>
      <c r="F25" s="53"/>
      <c r="G25" s="53"/>
      <c r="H25" s="53"/>
      <c r="I25" s="54"/>
      <c r="J25" s="54"/>
    </row>
    <row r="26" spans="2:10" x14ac:dyDescent="0.3">
      <c r="B26" s="11"/>
      <c r="C26" s="51"/>
      <c r="D26" s="52"/>
      <c r="E26" s="53"/>
      <c r="F26" s="53"/>
      <c r="G26" s="53"/>
      <c r="H26" s="53"/>
      <c r="I26" s="54"/>
      <c r="J26" s="54"/>
    </row>
    <row r="27" spans="2:10" x14ac:dyDescent="0.3">
      <c r="B27" s="11"/>
      <c r="C27" s="51"/>
      <c r="D27" s="52"/>
      <c r="E27" s="53"/>
      <c r="F27" s="53"/>
      <c r="G27" s="53"/>
      <c r="H27" s="53"/>
      <c r="I27" s="54"/>
      <c r="J27" s="54"/>
    </row>
    <row r="28" spans="2:10" x14ac:dyDescent="0.3">
      <c r="B28" s="11"/>
      <c r="C28" s="51"/>
      <c r="D28" s="52"/>
      <c r="E28" s="53"/>
      <c r="F28" s="53"/>
      <c r="G28" s="53"/>
      <c r="H28" s="53"/>
      <c r="I28" s="54"/>
      <c r="J28" s="54"/>
    </row>
    <row r="29" spans="2:10" x14ac:dyDescent="0.3">
      <c r="B29" s="11"/>
      <c r="C29" s="51"/>
      <c r="D29" s="52"/>
      <c r="E29" s="53"/>
      <c r="F29" s="53"/>
      <c r="G29" s="53"/>
      <c r="H29" s="53"/>
      <c r="I29" s="54"/>
      <c r="J29" s="54"/>
    </row>
    <row r="30" spans="2:10" x14ac:dyDescent="0.3">
      <c r="B30" s="11"/>
      <c r="C30" s="51" t="s">
        <v>174</v>
      </c>
      <c r="D30" s="52"/>
      <c r="E30" s="53"/>
      <c r="F30" s="53"/>
      <c r="G30" s="53"/>
      <c r="H30" s="53"/>
      <c r="I30" s="54"/>
      <c r="J30" s="54"/>
    </row>
    <row r="31" spans="2:10" x14ac:dyDescent="0.3">
      <c r="B31" s="58" t="s">
        <v>175</v>
      </c>
      <c r="C31" s="57" t="s">
        <v>179</v>
      </c>
      <c r="D31" s="52"/>
      <c r="E31" s="53"/>
      <c r="F31" s="53"/>
      <c r="G31" s="53"/>
      <c r="H31" s="53"/>
      <c r="I31" s="54"/>
      <c r="J31" s="54"/>
    </row>
    <row r="32" spans="2:10" x14ac:dyDescent="0.3">
      <c r="C32" s="1136"/>
      <c r="D32" s="1136"/>
    </row>
    <row r="33" spans="3:4" x14ac:dyDescent="0.3">
      <c r="C33" s="1136"/>
      <c r="D33" s="1136"/>
    </row>
    <row r="34" spans="3:4" x14ac:dyDescent="0.3">
      <c r="C34" s="1137"/>
      <c r="D34" s="1137"/>
    </row>
    <row r="35" spans="3:4" x14ac:dyDescent="0.3">
      <c r="C35" s="1138"/>
      <c r="D35" s="1138"/>
    </row>
    <row r="36" spans="3:4" x14ac:dyDescent="0.3">
      <c r="C36" s="1139"/>
      <c r="D36" s="1139"/>
    </row>
    <row r="37" spans="3:4" x14ac:dyDescent="0.3">
      <c r="C37" s="1139"/>
      <c r="D37" s="1139"/>
    </row>
    <row r="38" spans="3:4" x14ac:dyDescent="0.3">
      <c r="C38" s="1140"/>
      <c r="D38" s="1140"/>
    </row>
    <row r="39" spans="3:4" x14ac:dyDescent="0.3">
      <c r="C39" s="1140"/>
      <c r="D39" s="1140"/>
    </row>
    <row r="40" spans="3:4" x14ac:dyDescent="0.3">
      <c r="C40" s="1134"/>
      <c r="D40" s="1134"/>
    </row>
    <row r="41" spans="3:4" x14ac:dyDescent="0.3">
      <c r="C41" s="1140"/>
      <c r="D41" s="1140"/>
    </row>
    <row r="42" spans="3:4" x14ac:dyDescent="0.3">
      <c r="C42" s="1134"/>
      <c r="D42" s="1134"/>
    </row>
    <row r="43" spans="3:4" x14ac:dyDescent="0.3">
      <c r="C43" s="1140"/>
      <c r="D43" s="1140"/>
    </row>
    <row r="44" spans="3:4" x14ac:dyDescent="0.3">
      <c r="C44" s="1134"/>
      <c r="D44" s="1134"/>
    </row>
    <row r="45" spans="3:4" x14ac:dyDescent="0.3">
      <c r="C45" s="1140"/>
      <c r="D45" s="1140"/>
    </row>
    <row r="46" spans="3:4" x14ac:dyDescent="0.3">
      <c r="C46" s="1134"/>
      <c r="D46" s="1134"/>
    </row>
    <row r="47" spans="3:4" x14ac:dyDescent="0.3">
      <c r="C47" s="1138"/>
      <c r="D47" s="1138"/>
    </row>
    <row r="48" spans="3:4" x14ac:dyDescent="0.3">
      <c r="C48" s="1134"/>
      <c r="D48" s="1134"/>
    </row>
    <row r="49" spans="3:4" x14ac:dyDescent="0.3">
      <c r="C49" s="1140"/>
      <c r="D49" s="1140"/>
    </row>
    <row r="50" spans="3:4" x14ac:dyDescent="0.3">
      <c r="C50" s="1140"/>
      <c r="D50" s="1140"/>
    </row>
    <row r="51" spans="3:4" x14ac:dyDescent="0.3">
      <c r="C51" s="1140"/>
      <c r="D51" s="1140"/>
    </row>
    <row r="52" spans="3:4" x14ac:dyDescent="0.3">
      <c r="C52" s="1134"/>
      <c r="D52" s="1134"/>
    </row>
  </sheetData>
  <mergeCells count="24">
    <mergeCell ref="C52:D52"/>
    <mergeCell ref="C41:D41"/>
    <mergeCell ref="C42:D42"/>
    <mergeCell ref="C43:D43"/>
    <mergeCell ref="C44:D44"/>
    <mergeCell ref="C45:D45"/>
    <mergeCell ref="C46:D46"/>
    <mergeCell ref="C47:D47"/>
    <mergeCell ref="C48:D48"/>
    <mergeCell ref="C49:D49"/>
    <mergeCell ref="C50:D50"/>
    <mergeCell ref="C51:D51"/>
    <mergeCell ref="C40:D40"/>
    <mergeCell ref="D7:D8"/>
    <mergeCell ref="E7:E8"/>
    <mergeCell ref="F7:J7"/>
    <mergeCell ref="C32:D32"/>
    <mergeCell ref="C33:D33"/>
    <mergeCell ref="C34:D34"/>
    <mergeCell ref="C35:D35"/>
    <mergeCell ref="C36:D36"/>
    <mergeCell ref="C37:D37"/>
    <mergeCell ref="C38:D38"/>
    <mergeCell ref="C39:D39"/>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9" tint="0.79998168889431442"/>
    <pageSetUpPr fitToPage="1"/>
  </sheetPr>
  <dimension ref="B2:H19"/>
  <sheetViews>
    <sheetView showGridLines="0" view="pageLayout" zoomScale="90" zoomScaleNormal="100" zoomScalePageLayoutView="90" workbookViewId="0">
      <selection activeCell="B3" sqref="B3:C3"/>
    </sheetView>
  </sheetViews>
  <sheetFormatPr defaultColWidth="9.109375" defaultRowHeight="14.4" x14ac:dyDescent="0.3"/>
  <cols>
    <col min="1" max="1" width="7.88671875" customWidth="1"/>
    <col min="2" max="2" width="8.5546875" style="44" customWidth="1"/>
    <col min="3" max="3" width="96.88671875" customWidth="1"/>
    <col min="4" max="8" width="14.6640625" customWidth="1"/>
    <col min="9" max="9" width="25.44140625" customWidth="1"/>
  </cols>
  <sheetData>
    <row r="2" spans="2:8" s="60" customFormat="1" ht="18" x14ac:dyDescent="0.35">
      <c r="B2" s="59"/>
      <c r="C2" s="45" t="s">
        <v>157</v>
      </c>
    </row>
    <row r="5" spans="2:8" x14ac:dyDescent="0.3">
      <c r="B5"/>
      <c r="D5" s="46" t="s">
        <v>6</v>
      </c>
      <c r="E5" s="46" t="s">
        <v>7</v>
      </c>
      <c r="F5" s="46" t="s">
        <v>8</v>
      </c>
      <c r="G5" s="46" t="s">
        <v>43</v>
      </c>
      <c r="H5" s="46" t="s">
        <v>44</v>
      </c>
    </row>
    <row r="6" spans="2:8" x14ac:dyDescent="0.3">
      <c r="B6"/>
      <c r="D6" s="1135" t="s">
        <v>42</v>
      </c>
      <c r="E6" s="1135" t="s">
        <v>180</v>
      </c>
      <c r="F6" s="1135"/>
      <c r="G6" s="1135"/>
      <c r="H6" s="1135"/>
    </row>
    <row r="7" spans="2:8" ht="43.2" x14ac:dyDescent="0.3">
      <c r="B7"/>
      <c r="D7" s="1135"/>
      <c r="E7" s="46" t="s">
        <v>181</v>
      </c>
      <c r="F7" s="46" t="s">
        <v>182</v>
      </c>
      <c r="G7" s="61" t="s">
        <v>183</v>
      </c>
      <c r="H7" s="46" t="s">
        <v>184</v>
      </c>
    </row>
    <row r="8" spans="2:8" x14ac:dyDescent="0.3">
      <c r="B8" s="62">
        <v>1</v>
      </c>
      <c r="C8" s="57" t="s">
        <v>185</v>
      </c>
      <c r="D8" s="42"/>
      <c r="E8" s="42"/>
      <c r="F8" s="21"/>
      <c r="G8" s="42"/>
      <c r="H8" s="42"/>
    </row>
    <row r="9" spans="2:8" x14ac:dyDescent="0.3">
      <c r="B9" s="62">
        <v>2</v>
      </c>
      <c r="C9" s="57" t="s">
        <v>186</v>
      </c>
      <c r="D9" s="42"/>
      <c r="E9" s="42"/>
      <c r="F9" s="21"/>
      <c r="G9" s="42"/>
      <c r="H9" s="42"/>
    </row>
    <row r="10" spans="2:8" x14ac:dyDescent="0.3">
      <c r="B10" s="62">
        <v>3</v>
      </c>
      <c r="C10" s="57" t="s">
        <v>187</v>
      </c>
      <c r="D10" s="42"/>
      <c r="E10" s="42"/>
      <c r="F10" s="21"/>
      <c r="G10" s="42"/>
      <c r="H10" s="42"/>
    </row>
    <row r="11" spans="2:8" x14ac:dyDescent="0.3">
      <c r="B11" s="62">
        <v>4</v>
      </c>
      <c r="C11" s="57" t="s">
        <v>188</v>
      </c>
      <c r="D11" s="42"/>
      <c r="E11" s="42"/>
      <c r="F11" s="21"/>
      <c r="G11" s="42"/>
      <c r="H11" s="63"/>
    </row>
    <row r="12" spans="2:8" x14ac:dyDescent="0.3">
      <c r="B12" s="46">
        <v>5</v>
      </c>
      <c r="C12" s="64" t="s">
        <v>189</v>
      </c>
      <c r="D12" s="42"/>
      <c r="E12" s="42"/>
      <c r="F12" s="21"/>
      <c r="G12" s="42"/>
      <c r="H12" s="63"/>
    </row>
    <row r="13" spans="2:8" x14ac:dyDescent="0.3">
      <c r="B13" s="46">
        <v>6</v>
      </c>
      <c r="C13" s="64" t="s">
        <v>190</v>
      </c>
      <c r="D13" s="42"/>
      <c r="E13" s="42"/>
      <c r="F13" s="21"/>
      <c r="G13" s="42"/>
      <c r="H13" s="63"/>
    </row>
    <row r="14" spans="2:8" x14ac:dyDescent="0.3">
      <c r="B14" s="46">
        <v>7</v>
      </c>
      <c r="C14" s="64" t="s">
        <v>191</v>
      </c>
      <c r="D14" s="42"/>
      <c r="E14" s="42"/>
      <c r="F14" s="21"/>
      <c r="G14" s="42"/>
      <c r="H14" s="63"/>
    </row>
    <row r="15" spans="2:8" x14ac:dyDescent="0.3">
      <c r="B15" s="46">
        <v>8</v>
      </c>
      <c r="C15" s="64" t="s">
        <v>192</v>
      </c>
      <c r="D15" s="42"/>
      <c r="E15" s="42"/>
      <c r="F15" s="21"/>
      <c r="G15" s="42"/>
      <c r="H15" s="63"/>
    </row>
    <row r="16" spans="2:8" x14ac:dyDescent="0.3">
      <c r="B16" s="46">
        <v>9</v>
      </c>
      <c r="C16" s="64" t="s">
        <v>193</v>
      </c>
      <c r="D16" s="42"/>
      <c r="E16" s="42"/>
      <c r="F16" s="21"/>
      <c r="G16" s="42"/>
      <c r="H16" s="63"/>
    </row>
    <row r="17" spans="2:8" x14ac:dyDescent="0.3">
      <c r="B17" s="46">
        <v>10</v>
      </c>
      <c r="C17" s="64" t="s">
        <v>194</v>
      </c>
      <c r="D17" s="42"/>
      <c r="E17" s="42"/>
      <c r="F17" s="21"/>
      <c r="G17" s="42"/>
      <c r="H17" s="63"/>
    </row>
    <row r="18" spans="2:8" x14ac:dyDescent="0.3">
      <c r="B18" s="46">
        <v>11</v>
      </c>
      <c r="C18" s="64" t="s">
        <v>195</v>
      </c>
      <c r="D18" s="42"/>
      <c r="E18" s="42"/>
      <c r="F18" s="21"/>
      <c r="G18" s="42"/>
      <c r="H18" s="63"/>
    </row>
    <row r="19" spans="2:8" x14ac:dyDescent="0.3">
      <c r="B19" s="62">
        <v>12</v>
      </c>
      <c r="C19" s="57" t="s">
        <v>196</v>
      </c>
      <c r="D19" s="42"/>
      <c r="E19" s="42"/>
      <c r="F19" s="21"/>
      <c r="G19" s="42"/>
      <c r="H19" s="42"/>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79998168889431442"/>
    <pageSetUpPr fitToPage="1"/>
  </sheetPr>
  <dimension ref="B3:I12"/>
  <sheetViews>
    <sheetView showGridLines="0" view="pageLayout" zoomScaleNormal="100" workbookViewId="0"/>
  </sheetViews>
  <sheetFormatPr defaultColWidth="9.109375" defaultRowHeight="14.4" x14ac:dyDescent="0.3"/>
  <cols>
    <col min="2" max="2" width="20.6640625" customWidth="1"/>
    <col min="3" max="3" width="18.109375" customWidth="1"/>
    <col min="4" max="8" width="14.6640625" customWidth="1"/>
    <col min="9" max="9" width="28" customWidth="1"/>
  </cols>
  <sheetData>
    <row r="3" spans="2:9" s="60" customFormat="1" ht="18" x14ac:dyDescent="0.35">
      <c r="B3" s="45" t="s">
        <v>158</v>
      </c>
    </row>
    <row r="6" spans="2:9" x14ac:dyDescent="0.3">
      <c r="B6" s="21" t="s">
        <v>6</v>
      </c>
      <c r="C6" s="11" t="s">
        <v>7</v>
      </c>
      <c r="D6" s="21" t="s">
        <v>8</v>
      </c>
      <c r="E6" s="21" t="s">
        <v>43</v>
      </c>
      <c r="F6" s="21" t="s">
        <v>44</v>
      </c>
      <c r="G6" s="21" t="s">
        <v>162</v>
      </c>
      <c r="H6" s="21" t="s">
        <v>163</v>
      </c>
      <c r="I6" s="11" t="s">
        <v>197</v>
      </c>
    </row>
    <row r="7" spans="2:9" x14ac:dyDescent="0.3">
      <c r="B7" s="1141" t="s">
        <v>198</v>
      </c>
      <c r="C7" s="1142" t="s">
        <v>199</v>
      </c>
      <c r="D7" s="1143" t="s">
        <v>200</v>
      </c>
      <c r="E7" s="1144"/>
      <c r="F7" s="1144"/>
      <c r="G7" s="1144"/>
      <c r="H7" s="1145"/>
      <c r="I7" s="42" t="s">
        <v>201</v>
      </c>
    </row>
    <row r="8" spans="2:9" ht="43.2" x14ac:dyDescent="0.3">
      <c r="B8" s="1141"/>
      <c r="C8" s="1142"/>
      <c r="D8" s="21" t="s">
        <v>202</v>
      </c>
      <c r="E8" s="21" t="s">
        <v>203</v>
      </c>
      <c r="F8" s="21" t="s">
        <v>204</v>
      </c>
      <c r="G8" s="21" t="s">
        <v>205</v>
      </c>
      <c r="H8" s="21" t="s">
        <v>206</v>
      </c>
      <c r="I8" s="65"/>
    </row>
    <row r="9" spans="2:9" ht="20.100000000000001" customHeight="1" x14ac:dyDescent="0.3">
      <c r="B9" s="66" t="s">
        <v>207</v>
      </c>
      <c r="C9" s="66" t="s">
        <v>202</v>
      </c>
      <c r="D9" s="67" t="s">
        <v>208</v>
      </c>
      <c r="E9" s="68"/>
      <c r="F9" s="68"/>
      <c r="G9" s="68"/>
      <c r="H9" s="68"/>
      <c r="I9" s="66" t="s">
        <v>209</v>
      </c>
    </row>
    <row r="10" spans="2:9" ht="20.100000000000001" customHeight="1" x14ac:dyDescent="0.3">
      <c r="B10" s="66" t="s">
        <v>210</v>
      </c>
      <c r="C10" s="66" t="s">
        <v>202</v>
      </c>
      <c r="D10" s="68"/>
      <c r="E10" s="67" t="s">
        <v>208</v>
      </c>
      <c r="F10" s="68"/>
      <c r="G10" s="68"/>
      <c r="H10" s="68"/>
      <c r="I10" s="66" t="s">
        <v>209</v>
      </c>
    </row>
    <row r="11" spans="2:9" ht="20.100000000000001" customHeight="1" x14ac:dyDescent="0.3">
      <c r="B11" s="66" t="s">
        <v>211</v>
      </c>
      <c r="C11" s="66" t="s">
        <v>202</v>
      </c>
      <c r="D11" s="68"/>
      <c r="E11" s="68"/>
      <c r="F11" s="68"/>
      <c r="G11" s="67" t="s">
        <v>208</v>
      </c>
      <c r="H11" s="67"/>
      <c r="I11" s="66" t="s">
        <v>212</v>
      </c>
    </row>
    <row r="12" spans="2:9" ht="20.100000000000001" customHeight="1" x14ac:dyDescent="0.3">
      <c r="B12" s="66" t="s">
        <v>213</v>
      </c>
      <c r="C12" s="66" t="s">
        <v>202</v>
      </c>
      <c r="D12" s="68"/>
      <c r="E12" s="68"/>
      <c r="F12" s="67" t="s">
        <v>208</v>
      </c>
      <c r="G12" s="68"/>
      <c r="H12" s="68"/>
      <c r="I12" s="66" t="s">
        <v>214</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5" tint="0.79998168889431442"/>
    <pageSetUpPr fitToPage="1"/>
  </sheetPr>
  <dimension ref="B3:D13"/>
  <sheetViews>
    <sheetView showGridLines="0" view="pageLayout" zoomScaleNormal="98" workbookViewId="0"/>
  </sheetViews>
  <sheetFormatPr defaultColWidth="9.109375" defaultRowHeight="14.4" x14ac:dyDescent="0.3"/>
  <cols>
    <col min="1" max="1" width="7.88671875" customWidth="1"/>
    <col min="2" max="2" width="15.44140625" style="69" customWidth="1"/>
    <col min="3" max="3" width="12.33203125" bestFit="1" customWidth="1"/>
    <col min="4" max="4" width="84.109375" bestFit="1" customWidth="1"/>
    <col min="5" max="7" width="26.6640625" customWidth="1"/>
  </cols>
  <sheetData>
    <row r="3" spans="2:4" ht="18" x14ac:dyDescent="0.3">
      <c r="B3" s="45" t="s">
        <v>159</v>
      </c>
      <c r="C3" s="70"/>
    </row>
    <row r="4" spans="2:4" x14ac:dyDescent="0.3">
      <c r="B4" t="s">
        <v>123</v>
      </c>
      <c r="C4" s="71"/>
    </row>
    <row r="7" spans="2:4" x14ac:dyDescent="0.3">
      <c r="B7" s="21" t="s">
        <v>124</v>
      </c>
      <c r="C7" s="21" t="s">
        <v>118</v>
      </c>
      <c r="D7" s="42" t="s">
        <v>125</v>
      </c>
    </row>
    <row r="8" spans="2:4" s="72" customFormat="1" ht="28.8" x14ac:dyDescent="0.25">
      <c r="B8" s="21" t="s">
        <v>215</v>
      </c>
      <c r="C8" s="21" t="s">
        <v>113</v>
      </c>
      <c r="D8" s="42" t="s">
        <v>216</v>
      </c>
    </row>
    <row r="9" spans="2:4" s="72" customFormat="1" ht="28.8" x14ac:dyDescent="0.25">
      <c r="B9" s="21" t="s">
        <v>217</v>
      </c>
      <c r="C9" s="21" t="s">
        <v>115</v>
      </c>
      <c r="D9" s="42" t="s">
        <v>218</v>
      </c>
    </row>
    <row r="12" spans="2:4" x14ac:dyDescent="0.3">
      <c r="B12" s="73"/>
    </row>
    <row r="13" spans="2:4" x14ac:dyDescent="0.3">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tabColor rgb="FF00B050"/>
    <pageSetUpPr fitToPage="1"/>
  </sheetPr>
  <dimension ref="A1:U208"/>
  <sheetViews>
    <sheetView tabSelected="1" zoomScale="90" zoomScaleNormal="90" zoomScaleSheetLayoutView="85" workbookViewId="0">
      <selection activeCell="A11" sqref="A11"/>
    </sheetView>
  </sheetViews>
  <sheetFormatPr defaultColWidth="9.109375" defaultRowHeight="13.2" x14ac:dyDescent="0.25"/>
  <cols>
    <col min="1" max="1" width="4.77734375" style="260" customWidth="1"/>
    <col min="2" max="2" width="19.5546875" style="272" customWidth="1"/>
    <col min="3" max="3" width="50" style="260" customWidth="1"/>
    <col min="4" max="4" width="9.88671875" style="260" customWidth="1"/>
    <col min="5" max="5" width="11" style="260" customWidth="1"/>
    <col min="6" max="6" width="27.109375" style="260" customWidth="1"/>
    <col min="7" max="7" width="17" style="260" bestFit="1" customWidth="1"/>
    <col min="8" max="8" width="17" style="260" customWidth="1"/>
    <col min="9" max="9" width="18.5546875" style="260" customWidth="1"/>
    <col min="10" max="10" width="16.33203125" style="260" customWidth="1"/>
    <col min="11" max="12" width="14.88671875" style="260" customWidth="1"/>
    <col min="13" max="13" width="11.88671875" style="260" customWidth="1"/>
    <col min="14" max="14" width="11.44140625" style="260" customWidth="1"/>
    <col min="15" max="15" width="15" style="260" customWidth="1"/>
    <col min="16" max="16" width="11.6640625" style="260" customWidth="1"/>
    <col min="17" max="17" width="10.44140625" style="260" customWidth="1"/>
    <col min="18" max="18" width="17.5546875" style="260" customWidth="1"/>
    <col min="19" max="19" width="15.6640625" style="260" customWidth="1"/>
    <col min="20" max="16384" width="9.109375" style="260"/>
  </cols>
  <sheetData>
    <row r="1" spans="1:21" s="256" customFormat="1" ht="16.2" thickBot="1" x14ac:dyDescent="0.3">
      <c r="B1" s="1104" t="s">
        <v>2024</v>
      </c>
      <c r="C1" s="1105"/>
      <c r="D1" s="255"/>
      <c r="E1" s="255"/>
      <c r="F1" s="255"/>
      <c r="G1" s="255"/>
      <c r="H1" s="255"/>
      <c r="I1" s="255"/>
      <c r="J1" s="255"/>
      <c r="K1" s="255"/>
      <c r="L1" s="255"/>
      <c r="M1" s="255"/>
      <c r="N1" s="255"/>
      <c r="O1" s="255"/>
      <c r="P1" s="255"/>
      <c r="Q1" s="255"/>
      <c r="R1" s="255"/>
      <c r="S1" s="260"/>
      <c r="T1" s="260"/>
      <c r="U1" s="260"/>
    </row>
    <row r="2" spans="1:21" ht="15" customHeight="1" thickBot="1" x14ac:dyDescent="0.3">
      <c r="B2" s="1099" t="s">
        <v>1955</v>
      </c>
      <c r="C2" s="1100"/>
      <c r="D2" s="257"/>
      <c r="E2" s="257"/>
      <c r="F2" s="257"/>
      <c r="G2" s="257"/>
      <c r="H2" s="257"/>
      <c r="I2" s="257"/>
      <c r="J2" s="258"/>
      <c r="K2" s="258"/>
      <c r="L2" s="258"/>
      <c r="M2" s="258"/>
      <c r="N2" s="258"/>
      <c r="O2" s="258"/>
      <c r="P2" s="258"/>
      <c r="Q2" s="258"/>
      <c r="R2" s="258"/>
    </row>
    <row r="3" spans="1:21" s="952" customFormat="1" ht="21" customHeight="1" thickBot="1" x14ac:dyDescent="0.35">
      <c r="B3" s="953" t="s">
        <v>2200</v>
      </c>
      <c r="C3" s="953" t="s">
        <v>2201</v>
      </c>
      <c r="D3" s="954"/>
      <c r="E3" s="954" t="s">
        <v>2202</v>
      </c>
      <c r="F3" s="954"/>
      <c r="G3" s="954"/>
      <c r="H3" s="954"/>
      <c r="I3" s="954" t="s">
        <v>2203</v>
      </c>
      <c r="J3" s="954"/>
      <c r="K3" s="955"/>
      <c r="L3" s="955"/>
      <c r="M3" s="956"/>
      <c r="N3" s="955"/>
      <c r="O3" s="957"/>
      <c r="P3" s="957"/>
      <c r="Q3" s="957"/>
      <c r="R3" s="957"/>
      <c r="S3" s="260"/>
      <c r="T3" s="260"/>
      <c r="U3" s="260"/>
    </row>
    <row r="4" spans="1:21" s="952" customFormat="1" ht="21" customHeight="1" thickBot="1" x14ac:dyDescent="0.35">
      <c r="B4" s="953" t="s">
        <v>2204</v>
      </c>
      <c r="C4" s="954"/>
      <c r="D4" s="954"/>
      <c r="E4" s="954" t="s">
        <v>962</v>
      </c>
      <c r="F4" s="954"/>
      <c r="G4" s="954"/>
      <c r="H4" s="954"/>
      <c r="I4" s="954"/>
      <c r="J4" s="954"/>
      <c r="K4" s="955"/>
      <c r="L4" s="955"/>
      <c r="M4" s="956"/>
      <c r="N4" s="955"/>
      <c r="O4" s="957"/>
      <c r="P4" s="957"/>
      <c r="Q4" s="957"/>
      <c r="R4" s="957"/>
      <c r="S4" s="260"/>
      <c r="T4" s="260"/>
      <c r="U4" s="260"/>
    </row>
    <row r="5" spans="1:21" ht="15" customHeight="1" thickBot="1" x14ac:dyDescent="0.35">
      <c r="B5" s="513" t="s">
        <v>1956</v>
      </c>
      <c r="C5" s="939" t="s">
        <v>2285</v>
      </c>
      <c r="D5" s="261"/>
      <c r="E5" s="261"/>
      <c r="F5" s="261"/>
      <c r="G5" s="262"/>
      <c r="H5" s="263"/>
      <c r="I5" s="263"/>
      <c r="J5" s="264"/>
      <c r="K5" s="265"/>
      <c r="L5" s="265"/>
      <c r="M5" s="265"/>
      <c r="N5" s="265"/>
      <c r="O5" s="265"/>
      <c r="P5" s="265"/>
      <c r="Q5" s="265"/>
      <c r="R5" s="265"/>
    </row>
    <row r="6" spans="1:21" ht="15" customHeight="1" thickBot="1" x14ac:dyDescent="0.35">
      <c r="B6" s="514" t="s">
        <v>1957</v>
      </c>
      <c r="C6" s="940" t="s">
        <v>2284</v>
      </c>
      <c r="D6" s="267"/>
      <c r="E6" s="267"/>
      <c r="F6" s="267"/>
      <c r="G6" s="268"/>
      <c r="H6" s="268"/>
      <c r="I6" s="268"/>
      <c r="J6" s="1101"/>
      <c r="K6" s="1102"/>
      <c r="L6" s="1102"/>
      <c r="M6" s="1102"/>
      <c r="N6" s="1102"/>
      <c r="O6" s="1102"/>
      <c r="P6" s="1102"/>
      <c r="Q6" s="1102"/>
      <c r="R6" s="1103"/>
    </row>
    <row r="7" spans="1:21" ht="64.8" customHeight="1" thickBot="1" x14ac:dyDescent="0.35">
      <c r="B7" s="266"/>
      <c r="C7" s="1106" t="s">
        <v>2025</v>
      </c>
      <c r="D7" s="1106"/>
      <c r="E7" s="1106"/>
      <c r="F7" s="1106"/>
      <c r="G7" s="1106"/>
      <c r="H7" s="498"/>
      <c r="I7" s="498"/>
      <c r="J7" s="498"/>
      <c r="K7" s="498"/>
      <c r="L7" s="498"/>
      <c r="M7" s="1097" t="s">
        <v>1964</v>
      </c>
      <c r="N7" s="1098"/>
      <c r="O7" s="1098"/>
      <c r="P7" s="1098"/>
      <c r="Q7" s="1098"/>
      <c r="R7" s="1098"/>
    </row>
    <row r="8" spans="1:21" ht="165" customHeight="1" thickBot="1" x14ac:dyDescent="0.3">
      <c r="B8" s="1083" t="s">
        <v>957</v>
      </c>
      <c r="C8" s="516" t="s">
        <v>1953</v>
      </c>
      <c r="D8" s="515" t="s">
        <v>958</v>
      </c>
      <c r="E8" s="1013" t="s">
        <v>1963</v>
      </c>
      <c r="F8" s="958" t="s">
        <v>2205</v>
      </c>
      <c r="G8" s="517" t="s">
        <v>1903</v>
      </c>
      <c r="H8" s="1010" t="s">
        <v>2250</v>
      </c>
      <c r="I8" s="1015" t="s">
        <v>959</v>
      </c>
      <c r="J8" s="517" t="s">
        <v>960</v>
      </c>
      <c r="K8" s="517" t="s">
        <v>1958</v>
      </c>
      <c r="L8" s="517" t="s">
        <v>1959</v>
      </c>
      <c r="M8" s="518" t="s">
        <v>961</v>
      </c>
      <c r="N8" s="1082" t="s">
        <v>962</v>
      </c>
      <c r="O8" s="518" t="s">
        <v>1950</v>
      </c>
      <c r="P8" s="518" t="s">
        <v>1951</v>
      </c>
      <c r="Q8" s="518" t="s">
        <v>963</v>
      </c>
      <c r="R8" s="518" t="s">
        <v>964</v>
      </c>
      <c r="S8" s="259"/>
    </row>
    <row r="9" spans="1:21" ht="57" hidden="1" customHeight="1" x14ac:dyDescent="0.25">
      <c r="B9" s="524"/>
      <c r="C9" s="525" t="s">
        <v>2017</v>
      </c>
      <c r="D9" s="526"/>
      <c r="E9" s="526"/>
      <c r="F9" s="1018"/>
      <c r="G9" s="527"/>
      <c r="H9" s="527"/>
      <c r="I9" s="1016"/>
      <c r="J9" s="527"/>
      <c r="K9" s="527"/>
      <c r="L9" s="527"/>
      <c r="M9" s="528"/>
      <c r="N9" s="528"/>
      <c r="O9" s="528"/>
      <c r="P9" s="528"/>
      <c r="Q9" s="528"/>
      <c r="R9" s="528"/>
      <c r="S9" s="259"/>
    </row>
    <row r="10" spans="1:21" ht="21" hidden="1" customHeight="1" x14ac:dyDescent="0.25">
      <c r="A10" s="792" t="s">
        <v>2041</v>
      </c>
      <c r="B10" s="529" t="s">
        <v>965</v>
      </c>
      <c r="C10" s="503" t="s">
        <v>3</v>
      </c>
      <c r="D10" s="503" t="s">
        <v>966</v>
      </c>
      <c r="E10" s="503" t="s">
        <v>967</v>
      </c>
      <c r="F10" s="1019" t="s">
        <v>2155</v>
      </c>
      <c r="G10" s="1011" t="s">
        <v>2155</v>
      </c>
      <c r="H10" s="530"/>
      <c r="I10" s="1024" t="s">
        <v>968</v>
      </c>
      <c r="J10" s="530" t="s">
        <v>969</v>
      </c>
      <c r="K10" s="530" t="s">
        <v>1923</v>
      </c>
      <c r="L10" s="530" t="s">
        <v>1924</v>
      </c>
      <c r="M10" s="531">
        <v>4</v>
      </c>
      <c r="N10" s="531">
        <v>1</v>
      </c>
      <c r="O10" s="530">
        <v>1</v>
      </c>
      <c r="P10" s="530" t="s">
        <v>970</v>
      </c>
      <c r="Q10" s="530">
        <v>1</v>
      </c>
      <c r="R10" s="530">
        <v>1</v>
      </c>
      <c r="S10" s="259"/>
    </row>
    <row r="11" spans="1:21" ht="21" customHeight="1" x14ac:dyDescent="0.25">
      <c r="A11" s="1095"/>
      <c r="B11" s="529" t="s">
        <v>971</v>
      </c>
      <c r="C11" s="503" t="s">
        <v>0</v>
      </c>
      <c r="D11" s="503" t="s">
        <v>966</v>
      </c>
      <c r="E11" s="503" t="s">
        <v>967</v>
      </c>
      <c r="F11" s="1019" t="s">
        <v>2155</v>
      </c>
      <c r="G11" s="1012" t="s">
        <v>2155</v>
      </c>
      <c r="H11" s="519"/>
      <c r="I11" s="1024" t="s">
        <v>972</v>
      </c>
      <c r="J11" s="530" t="s">
        <v>973</v>
      </c>
      <c r="K11" s="530" t="s">
        <v>1923</v>
      </c>
      <c r="L11" s="530" t="s">
        <v>1924</v>
      </c>
      <c r="M11" s="531">
        <v>2</v>
      </c>
      <c r="N11" s="531">
        <v>2</v>
      </c>
      <c r="O11" s="530">
        <v>2</v>
      </c>
      <c r="P11" s="530">
        <v>1</v>
      </c>
      <c r="Q11" s="530">
        <v>2</v>
      </c>
      <c r="R11" s="530">
        <v>1</v>
      </c>
      <c r="S11" s="259"/>
    </row>
    <row r="12" spans="1:21" ht="21" hidden="1" customHeight="1" x14ac:dyDescent="0.25">
      <c r="A12" s="792" t="s">
        <v>2030</v>
      </c>
      <c r="B12" s="529" t="s">
        <v>974</v>
      </c>
      <c r="C12" s="503" t="s">
        <v>1</v>
      </c>
      <c r="D12" s="503" t="s">
        <v>966</v>
      </c>
      <c r="E12" s="503" t="s">
        <v>967</v>
      </c>
      <c r="F12" s="1019" t="s">
        <v>2155</v>
      </c>
      <c r="G12" s="1012" t="s">
        <v>2155</v>
      </c>
      <c r="H12" s="519"/>
      <c r="I12" s="1024" t="s">
        <v>975</v>
      </c>
      <c r="J12" s="530" t="s">
        <v>976</v>
      </c>
      <c r="K12" s="530" t="s">
        <v>1923</v>
      </c>
      <c r="L12" s="530" t="s">
        <v>1924</v>
      </c>
      <c r="M12" s="531">
        <v>1</v>
      </c>
      <c r="N12" s="531">
        <v>1</v>
      </c>
      <c r="O12" s="530" t="s">
        <v>970</v>
      </c>
      <c r="P12" s="530" t="s">
        <v>970</v>
      </c>
      <c r="Q12" s="530">
        <v>1</v>
      </c>
      <c r="R12" s="530" t="s">
        <v>970</v>
      </c>
      <c r="S12" s="259"/>
    </row>
    <row r="13" spans="1:21" ht="21" hidden="1" customHeight="1" x14ac:dyDescent="0.25">
      <c r="A13" s="792" t="s">
        <v>2030</v>
      </c>
      <c r="B13" s="529" t="s">
        <v>977</v>
      </c>
      <c r="C13" s="503" t="s">
        <v>2</v>
      </c>
      <c r="D13" s="503" t="s">
        <v>966</v>
      </c>
      <c r="E13" s="503" t="s">
        <v>967</v>
      </c>
      <c r="F13" s="1019" t="s">
        <v>2155</v>
      </c>
      <c r="G13" s="1012" t="s">
        <v>2155</v>
      </c>
      <c r="H13" s="519"/>
      <c r="I13" s="1024" t="s">
        <v>978</v>
      </c>
      <c r="J13" s="530" t="s">
        <v>976</v>
      </c>
      <c r="K13" s="530" t="s">
        <v>1923</v>
      </c>
      <c r="L13" s="530" t="s">
        <v>1924</v>
      </c>
      <c r="M13" s="531">
        <v>1</v>
      </c>
      <c r="N13" s="531">
        <v>1</v>
      </c>
      <c r="O13" s="530" t="s">
        <v>970</v>
      </c>
      <c r="P13" s="530" t="s">
        <v>970</v>
      </c>
      <c r="Q13" s="530">
        <v>1</v>
      </c>
      <c r="R13" s="530" t="s">
        <v>970</v>
      </c>
      <c r="S13" s="259"/>
    </row>
    <row r="14" spans="1:21" ht="21" hidden="1" customHeight="1" x14ac:dyDescent="0.25">
      <c r="A14" s="1078" t="s">
        <v>2046</v>
      </c>
      <c r="B14" s="529" t="s">
        <v>979</v>
      </c>
      <c r="C14" s="503" t="s">
        <v>117</v>
      </c>
      <c r="D14" s="503" t="s">
        <v>980</v>
      </c>
      <c r="E14" s="503" t="s">
        <v>970</v>
      </c>
      <c r="F14" s="1019" t="s">
        <v>2155</v>
      </c>
      <c r="G14" s="1011" t="s">
        <v>2155</v>
      </c>
      <c r="H14" s="530"/>
      <c r="I14" s="1025" t="s">
        <v>981</v>
      </c>
      <c r="J14" s="530" t="s">
        <v>982</v>
      </c>
      <c r="K14" s="530" t="s">
        <v>1923</v>
      </c>
      <c r="L14" s="530" t="s">
        <v>1924</v>
      </c>
      <c r="M14" s="531">
        <v>1</v>
      </c>
      <c r="N14" s="531">
        <v>1</v>
      </c>
      <c r="O14" s="530" t="s">
        <v>970</v>
      </c>
      <c r="P14" s="530" t="s">
        <v>970</v>
      </c>
      <c r="Q14" s="530">
        <v>1</v>
      </c>
      <c r="R14" s="519" t="s">
        <v>2026</v>
      </c>
      <c r="S14" s="259"/>
    </row>
    <row r="15" spans="1:21" ht="41.25" hidden="1" customHeight="1" x14ac:dyDescent="0.25">
      <c r="B15" s="524"/>
      <c r="C15" s="525" t="s">
        <v>1393</v>
      </c>
      <c r="D15" s="526"/>
      <c r="E15" s="526"/>
      <c r="F15" s="1018"/>
      <c r="G15" s="527"/>
      <c r="H15" s="527"/>
      <c r="I15" s="1016"/>
      <c r="J15" s="527"/>
      <c r="K15" s="527"/>
      <c r="L15" s="527"/>
      <c r="M15" s="528"/>
      <c r="N15" s="528"/>
      <c r="O15" s="528"/>
      <c r="P15" s="528"/>
      <c r="Q15" s="528"/>
      <c r="R15" s="528"/>
      <c r="S15" s="259"/>
    </row>
    <row r="16" spans="1:21" ht="43.2" hidden="1" x14ac:dyDescent="0.25">
      <c r="A16" s="260" t="s">
        <v>2042</v>
      </c>
      <c r="B16" s="520" t="s">
        <v>983</v>
      </c>
      <c r="C16" s="503" t="s">
        <v>121</v>
      </c>
      <c r="D16" s="503" t="s">
        <v>980</v>
      </c>
      <c r="E16" s="503" t="s">
        <v>970</v>
      </c>
      <c r="F16" s="1019" t="s">
        <v>2031</v>
      </c>
      <c r="G16" s="1019" t="s">
        <v>2031</v>
      </c>
      <c r="H16" s="530"/>
      <c r="I16" s="1025" t="s">
        <v>984</v>
      </c>
      <c r="J16" s="530">
        <v>3</v>
      </c>
      <c r="K16" s="530" t="s">
        <v>1834</v>
      </c>
      <c r="L16" s="530" t="s">
        <v>1925</v>
      </c>
      <c r="M16" s="530">
        <v>1</v>
      </c>
      <c r="N16" s="530">
        <v>1</v>
      </c>
      <c r="O16" s="519" t="s">
        <v>985</v>
      </c>
      <c r="P16" s="530" t="s">
        <v>970</v>
      </c>
      <c r="Q16" s="530">
        <v>1</v>
      </c>
      <c r="R16" s="519" t="s">
        <v>986</v>
      </c>
      <c r="S16" s="259"/>
    </row>
    <row r="17" spans="1:19" ht="43.2" hidden="1" x14ac:dyDescent="0.25">
      <c r="B17" s="520" t="s">
        <v>987</v>
      </c>
      <c r="C17" s="503" t="s">
        <v>122</v>
      </c>
      <c r="D17" s="503" t="s">
        <v>980</v>
      </c>
      <c r="E17" s="503" t="s">
        <v>970</v>
      </c>
      <c r="F17" s="1019" t="s">
        <v>2031</v>
      </c>
      <c r="G17" s="1019" t="s">
        <v>2031</v>
      </c>
      <c r="H17" s="530"/>
      <c r="I17" s="1025" t="s">
        <v>988</v>
      </c>
      <c r="J17" s="530">
        <v>3</v>
      </c>
      <c r="K17" s="530" t="s">
        <v>1834</v>
      </c>
      <c r="L17" s="530" t="s">
        <v>1925</v>
      </c>
      <c r="M17" s="530">
        <v>1</v>
      </c>
      <c r="N17" s="530">
        <v>1</v>
      </c>
      <c r="O17" s="530" t="s">
        <v>970</v>
      </c>
      <c r="P17" s="530" t="s">
        <v>970</v>
      </c>
      <c r="Q17" s="530">
        <v>1</v>
      </c>
      <c r="R17" s="519" t="s">
        <v>989</v>
      </c>
      <c r="S17" s="259"/>
    </row>
    <row r="18" spans="1:19" ht="34.5" hidden="1" customHeight="1" x14ac:dyDescent="0.25">
      <c r="B18" s="524"/>
      <c r="C18" s="525" t="s">
        <v>1394</v>
      </c>
      <c r="D18" s="526"/>
      <c r="E18" s="526"/>
      <c r="F18" s="1018"/>
      <c r="G18" s="527"/>
      <c r="H18" s="527"/>
      <c r="I18" s="1016"/>
      <c r="J18" s="527"/>
      <c r="K18" s="527"/>
      <c r="L18" s="527"/>
      <c r="M18" s="528"/>
      <c r="N18" s="528"/>
      <c r="O18" s="528"/>
      <c r="P18" s="528"/>
      <c r="Q18" s="528"/>
      <c r="R18" s="528"/>
      <c r="S18" s="271"/>
    </row>
    <row r="19" spans="1:19" ht="43.2" hidden="1" x14ac:dyDescent="0.25">
      <c r="A19" s="790" t="s">
        <v>2043</v>
      </c>
      <c r="B19" s="520" t="s">
        <v>990</v>
      </c>
      <c r="C19" s="503" t="s">
        <v>156</v>
      </c>
      <c r="D19" s="503" t="s">
        <v>966</v>
      </c>
      <c r="E19" s="503" t="s">
        <v>991</v>
      </c>
      <c r="F19" s="1019" t="s">
        <v>2031</v>
      </c>
      <c r="G19" s="1019" t="s">
        <v>2031</v>
      </c>
      <c r="H19" s="530"/>
      <c r="I19" s="1025" t="s">
        <v>992</v>
      </c>
      <c r="J19" s="530" t="s">
        <v>993</v>
      </c>
      <c r="K19" s="530" t="s">
        <v>1835</v>
      </c>
      <c r="L19" s="530" t="s">
        <v>1926</v>
      </c>
      <c r="M19" s="530">
        <v>1</v>
      </c>
      <c r="N19" s="530">
        <v>1</v>
      </c>
      <c r="O19" s="530" t="s">
        <v>970</v>
      </c>
      <c r="P19" s="530" t="s">
        <v>970</v>
      </c>
      <c r="Q19" s="530">
        <v>1</v>
      </c>
      <c r="R19" s="530" t="s">
        <v>970</v>
      </c>
      <c r="S19" s="271"/>
    </row>
    <row r="20" spans="1:19" ht="28.8" hidden="1" x14ac:dyDescent="0.25">
      <c r="A20" s="790" t="s">
        <v>2043</v>
      </c>
      <c r="B20" s="520" t="s">
        <v>994</v>
      </c>
      <c r="C20" s="503" t="s">
        <v>157</v>
      </c>
      <c r="D20" s="503" t="s">
        <v>966</v>
      </c>
      <c r="E20" s="503" t="s">
        <v>991</v>
      </c>
      <c r="F20" s="1019" t="s">
        <v>2031</v>
      </c>
      <c r="G20" s="1019" t="s">
        <v>2031</v>
      </c>
      <c r="H20" s="530"/>
      <c r="I20" s="1025" t="s">
        <v>995</v>
      </c>
      <c r="J20" s="530" t="s">
        <v>996</v>
      </c>
      <c r="K20" s="530" t="s">
        <v>1835</v>
      </c>
      <c r="L20" s="530" t="s">
        <v>1926</v>
      </c>
      <c r="M20" s="530">
        <v>1</v>
      </c>
      <c r="N20" s="530">
        <v>1</v>
      </c>
      <c r="O20" s="530" t="s">
        <v>970</v>
      </c>
      <c r="P20" s="530" t="s">
        <v>970</v>
      </c>
      <c r="Q20" s="530">
        <v>1</v>
      </c>
      <c r="R20" s="530" t="s">
        <v>970</v>
      </c>
      <c r="S20" s="271"/>
    </row>
    <row r="21" spans="1:19" ht="28.8" hidden="1" x14ac:dyDescent="0.25">
      <c r="A21" s="790" t="s">
        <v>2043</v>
      </c>
      <c r="B21" s="520" t="s">
        <v>997</v>
      </c>
      <c r="C21" s="503" t="s">
        <v>1395</v>
      </c>
      <c r="D21" s="503" t="s">
        <v>966</v>
      </c>
      <c r="E21" s="503" t="s">
        <v>991</v>
      </c>
      <c r="F21" s="1019" t="s">
        <v>2031</v>
      </c>
      <c r="G21" s="1019" t="s">
        <v>2031</v>
      </c>
      <c r="H21" s="530"/>
      <c r="I21" s="1025" t="s">
        <v>998</v>
      </c>
      <c r="J21" s="530" t="s">
        <v>993</v>
      </c>
      <c r="K21" s="530" t="s">
        <v>1835</v>
      </c>
      <c r="L21" s="530" t="s">
        <v>1926</v>
      </c>
      <c r="M21" s="530">
        <v>1</v>
      </c>
      <c r="N21" s="530">
        <v>1</v>
      </c>
      <c r="O21" s="530" t="s">
        <v>970</v>
      </c>
      <c r="P21" s="530" t="s">
        <v>970</v>
      </c>
      <c r="Q21" s="530">
        <v>1</v>
      </c>
      <c r="R21" s="530" t="s">
        <v>970</v>
      </c>
      <c r="S21" s="271"/>
    </row>
    <row r="22" spans="1:19" ht="28.8" hidden="1" x14ac:dyDescent="0.25">
      <c r="A22" s="790" t="s">
        <v>2043</v>
      </c>
      <c r="B22" s="520" t="s">
        <v>999</v>
      </c>
      <c r="C22" s="503" t="s">
        <v>1396</v>
      </c>
      <c r="D22" s="503" t="s">
        <v>980</v>
      </c>
      <c r="E22" s="503" t="s">
        <v>970</v>
      </c>
      <c r="F22" s="1019" t="s">
        <v>2031</v>
      </c>
      <c r="G22" s="1019" t="s">
        <v>2031</v>
      </c>
      <c r="H22" s="530"/>
      <c r="I22" s="1024" t="s">
        <v>1000</v>
      </c>
      <c r="J22" s="530" t="s">
        <v>996</v>
      </c>
      <c r="K22" s="530" t="s">
        <v>1835</v>
      </c>
      <c r="L22" s="530" t="s">
        <v>1926</v>
      </c>
      <c r="M22" s="530">
        <v>1</v>
      </c>
      <c r="N22" s="530">
        <v>1</v>
      </c>
      <c r="O22" s="530" t="s">
        <v>970</v>
      </c>
      <c r="P22" s="530" t="s">
        <v>970</v>
      </c>
      <c r="Q22" s="530">
        <v>1</v>
      </c>
      <c r="R22" s="530" t="s">
        <v>970</v>
      </c>
      <c r="S22" s="271"/>
    </row>
    <row r="23" spans="1:19" ht="28.8" hidden="1" x14ac:dyDescent="0.25">
      <c r="A23" s="790" t="s">
        <v>2043</v>
      </c>
      <c r="B23" s="520" t="s">
        <v>1001</v>
      </c>
      <c r="C23" s="503" t="s">
        <v>1397</v>
      </c>
      <c r="D23" s="503" t="s">
        <v>980</v>
      </c>
      <c r="E23" s="503" t="s">
        <v>970</v>
      </c>
      <c r="F23" s="1019" t="s">
        <v>2031</v>
      </c>
      <c r="G23" s="1019" t="s">
        <v>2031</v>
      </c>
      <c r="H23" s="530"/>
      <c r="I23" s="1024" t="s">
        <v>1002</v>
      </c>
      <c r="J23" s="530" t="s">
        <v>1003</v>
      </c>
      <c r="K23" s="530" t="s">
        <v>1835</v>
      </c>
      <c r="L23" s="530" t="s">
        <v>1926</v>
      </c>
      <c r="M23" s="530">
        <v>1</v>
      </c>
      <c r="N23" s="530">
        <v>1</v>
      </c>
      <c r="O23" s="530" t="s">
        <v>970</v>
      </c>
      <c r="P23" s="530" t="s">
        <v>970</v>
      </c>
      <c r="Q23" s="530">
        <v>1</v>
      </c>
      <c r="R23" s="530" t="s">
        <v>970</v>
      </c>
      <c r="S23" s="271"/>
    </row>
    <row r="24" spans="1:19" ht="14.4" hidden="1" x14ac:dyDescent="0.25">
      <c r="A24" s="790" t="s">
        <v>2043</v>
      </c>
      <c r="B24" s="520" t="s">
        <v>1004</v>
      </c>
      <c r="C24" s="503" t="s">
        <v>1398</v>
      </c>
      <c r="D24" s="503" t="s">
        <v>966</v>
      </c>
      <c r="E24" s="503" t="s">
        <v>967</v>
      </c>
      <c r="F24" s="1019" t="s">
        <v>2031</v>
      </c>
      <c r="G24" s="1019" t="s">
        <v>2031</v>
      </c>
      <c r="H24" s="530"/>
      <c r="I24" s="1025" t="s">
        <v>1005</v>
      </c>
      <c r="J24" s="530" t="s">
        <v>1006</v>
      </c>
      <c r="K24" s="530" t="s">
        <v>1835</v>
      </c>
      <c r="L24" s="530" t="s">
        <v>1926</v>
      </c>
      <c r="M24" s="530">
        <v>1</v>
      </c>
      <c r="N24" s="530">
        <v>1</v>
      </c>
      <c r="O24" s="530" t="s">
        <v>970</v>
      </c>
      <c r="P24" s="530" t="s">
        <v>970</v>
      </c>
      <c r="Q24" s="530">
        <v>1</v>
      </c>
      <c r="R24" s="530" t="s">
        <v>970</v>
      </c>
      <c r="S24" s="271"/>
    </row>
    <row r="25" spans="1:19" ht="30" hidden="1" customHeight="1" x14ac:dyDescent="0.25">
      <c r="B25" s="524"/>
      <c r="C25" s="525" t="s">
        <v>1399</v>
      </c>
      <c r="D25" s="526"/>
      <c r="E25" s="526"/>
      <c r="F25" s="1018"/>
      <c r="G25" s="527"/>
      <c r="H25" s="527"/>
      <c r="I25" s="1016"/>
      <c r="J25" s="527"/>
      <c r="K25" s="527"/>
      <c r="L25" s="527"/>
      <c r="M25" s="528"/>
      <c r="N25" s="528"/>
      <c r="O25" s="528"/>
      <c r="P25" s="528"/>
      <c r="Q25" s="528"/>
      <c r="R25" s="528"/>
      <c r="S25" s="271"/>
    </row>
    <row r="26" spans="1:19" ht="21" hidden="1" customHeight="1" x14ac:dyDescent="0.25">
      <c r="A26" s="792" t="s">
        <v>2030</v>
      </c>
      <c r="B26" s="521" t="s">
        <v>1007</v>
      </c>
      <c r="C26" s="503" t="s">
        <v>250</v>
      </c>
      <c r="D26" s="503" t="s">
        <v>966</v>
      </c>
      <c r="E26" s="503" t="s">
        <v>967</v>
      </c>
      <c r="F26" s="1019" t="s">
        <v>2155</v>
      </c>
      <c r="G26" s="1019" t="s">
        <v>2155</v>
      </c>
      <c r="H26" s="530"/>
      <c r="I26" s="1025" t="s">
        <v>1008</v>
      </c>
      <c r="J26" s="530" t="s">
        <v>1009</v>
      </c>
      <c r="K26" s="530" t="s">
        <v>1927</v>
      </c>
      <c r="L26" s="530" t="s">
        <v>1928</v>
      </c>
      <c r="M26" s="531" t="s">
        <v>1970</v>
      </c>
      <c r="N26" s="531">
        <v>1</v>
      </c>
      <c r="O26" s="530" t="s">
        <v>970</v>
      </c>
      <c r="P26" s="530" t="s">
        <v>970</v>
      </c>
      <c r="Q26" s="530">
        <v>1</v>
      </c>
      <c r="R26" s="530" t="s">
        <v>1010</v>
      </c>
      <c r="S26" s="271"/>
    </row>
    <row r="27" spans="1:19" ht="21" hidden="1" customHeight="1" x14ac:dyDescent="0.25">
      <c r="A27" s="871" t="s">
        <v>2047</v>
      </c>
      <c r="B27" s="521" t="s">
        <v>1011</v>
      </c>
      <c r="C27" s="503" t="s">
        <v>1400</v>
      </c>
      <c r="D27" s="503" t="s">
        <v>966</v>
      </c>
      <c r="E27" s="503" t="s">
        <v>991</v>
      </c>
      <c r="F27" s="1019" t="s">
        <v>2031</v>
      </c>
      <c r="G27" s="1019" t="s">
        <v>2031</v>
      </c>
      <c r="H27" s="530"/>
      <c r="I27" s="1024" t="s">
        <v>1012</v>
      </c>
      <c r="J27" s="530" t="s">
        <v>1009</v>
      </c>
      <c r="K27" s="530" t="s">
        <v>1927</v>
      </c>
      <c r="L27" s="530" t="s">
        <v>1928</v>
      </c>
      <c r="M27" s="531">
        <v>2</v>
      </c>
      <c r="N27" s="531">
        <v>1</v>
      </c>
      <c r="O27" s="530" t="s">
        <v>970</v>
      </c>
      <c r="P27" s="530" t="s">
        <v>970</v>
      </c>
      <c r="Q27" s="530">
        <v>1</v>
      </c>
      <c r="R27" s="530">
        <v>1</v>
      </c>
      <c r="S27" s="271"/>
    </row>
    <row r="28" spans="1:19" ht="21" hidden="1" customHeight="1" x14ac:dyDescent="0.25">
      <c r="A28" s="1078" t="s">
        <v>2033</v>
      </c>
      <c r="B28" s="521" t="s">
        <v>1013</v>
      </c>
      <c r="C28" s="503" t="s">
        <v>1401</v>
      </c>
      <c r="D28" s="503" t="s">
        <v>966</v>
      </c>
      <c r="E28" s="503" t="s">
        <v>991</v>
      </c>
      <c r="F28" s="1019" t="s">
        <v>2155</v>
      </c>
      <c r="G28" s="1019" t="s">
        <v>2155</v>
      </c>
      <c r="H28" s="530"/>
      <c r="I28" s="1025" t="s">
        <v>1014</v>
      </c>
      <c r="J28" s="530" t="s">
        <v>1015</v>
      </c>
      <c r="K28" s="530" t="s">
        <v>1927</v>
      </c>
      <c r="L28" s="530" t="s">
        <v>1928</v>
      </c>
      <c r="M28" s="531">
        <v>2</v>
      </c>
      <c r="N28" s="531">
        <v>1</v>
      </c>
      <c r="O28" s="530" t="s">
        <v>970</v>
      </c>
      <c r="P28" s="530" t="s">
        <v>970</v>
      </c>
      <c r="Q28" s="530">
        <v>1</v>
      </c>
      <c r="R28" s="530">
        <v>1</v>
      </c>
      <c r="S28" s="271"/>
    </row>
    <row r="29" spans="1:19" ht="29.25" hidden="1" customHeight="1" x14ac:dyDescent="0.25">
      <c r="A29" s="260" t="s">
        <v>2033</v>
      </c>
      <c r="B29" s="524"/>
      <c r="C29" s="525" t="s">
        <v>1402</v>
      </c>
      <c r="D29" s="526"/>
      <c r="E29" s="526"/>
      <c r="F29" s="1018"/>
      <c r="G29" s="527"/>
      <c r="H29" s="527"/>
      <c r="I29" s="1016"/>
      <c r="J29" s="527"/>
      <c r="K29" s="527"/>
      <c r="L29" s="527"/>
      <c r="M29" s="528"/>
      <c r="N29" s="528"/>
      <c r="O29" s="528"/>
      <c r="P29" s="528"/>
      <c r="Q29" s="528"/>
      <c r="R29" s="528"/>
      <c r="S29" s="271"/>
    </row>
    <row r="30" spans="1:19" ht="21" hidden="1" customHeight="1" x14ac:dyDescent="0.25">
      <c r="A30" s="792" t="s">
        <v>2030</v>
      </c>
      <c r="B30" s="529" t="s">
        <v>1016</v>
      </c>
      <c r="C30" s="503" t="s">
        <v>450</v>
      </c>
      <c r="D30" s="503" t="s">
        <v>966</v>
      </c>
      <c r="E30" s="503" t="s">
        <v>967</v>
      </c>
      <c r="F30" s="1019" t="s">
        <v>2155</v>
      </c>
      <c r="G30" s="1019" t="s">
        <v>2155</v>
      </c>
      <c r="H30" s="530"/>
      <c r="I30" s="1024" t="s">
        <v>1017</v>
      </c>
      <c r="J30" s="530" t="s">
        <v>1018</v>
      </c>
      <c r="K30" s="530" t="s">
        <v>1839</v>
      </c>
      <c r="L30" s="530" t="s">
        <v>1929</v>
      </c>
      <c r="M30" s="531">
        <v>2</v>
      </c>
      <c r="N30" s="531">
        <v>1</v>
      </c>
      <c r="O30" s="530" t="s">
        <v>970</v>
      </c>
      <c r="P30" s="530" t="s">
        <v>970</v>
      </c>
      <c r="Q30" s="530">
        <v>1</v>
      </c>
      <c r="R30" s="530" t="s">
        <v>970</v>
      </c>
      <c r="S30" s="271"/>
    </row>
    <row r="31" spans="1:19" ht="21" hidden="1" customHeight="1" x14ac:dyDescent="0.25">
      <c r="A31" s="792" t="s">
        <v>2030</v>
      </c>
      <c r="B31" s="521" t="s">
        <v>1019</v>
      </c>
      <c r="C31" s="503" t="s">
        <v>451</v>
      </c>
      <c r="D31" s="503" t="s">
        <v>966</v>
      </c>
      <c r="E31" s="503" t="s">
        <v>967</v>
      </c>
      <c r="F31" s="1019" t="s">
        <v>2155</v>
      </c>
      <c r="G31" s="1019" t="s">
        <v>2155</v>
      </c>
      <c r="H31" s="530"/>
      <c r="I31" s="1025" t="s">
        <v>1020</v>
      </c>
      <c r="J31" s="530" t="s">
        <v>1021</v>
      </c>
      <c r="K31" s="530" t="s">
        <v>1839</v>
      </c>
      <c r="L31" s="530" t="s">
        <v>1929</v>
      </c>
      <c r="M31" s="531">
        <v>2</v>
      </c>
      <c r="N31" s="531">
        <v>1</v>
      </c>
      <c r="O31" s="530" t="s">
        <v>970</v>
      </c>
      <c r="P31" s="530" t="s">
        <v>970</v>
      </c>
      <c r="Q31" s="530">
        <v>1</v>
      </c>
      <c r="R31" s="530" t="s">
        <v>970</v>
      </c>
      <c r="S31" s="271"/>
    </row>
    <row r="32" spans="1:19" ht="30" hidden="1" customHeight="1" x14ac:dyDescent="0.25">
      <c r="A32" s="260" t="s">
        <v>2030</v>
      </c>
      <c r="B32" s="524"/>
      <c r="C32" s="525" t="s">
        <v>1403</v>
      </c>
      <c r="D32" s="526"/>
      <c r="E32" s="526"/>
      <c r="F32" s="1018"/>
      <c r="G32" s="527"/>
      <c r="H32" s="527"/>
      <c r="I32" s="1016"/>
      <c r="J32" s="527"/>
      <c r="K32" s="527"/>
      <c r="L32" s="527"/>
      <c r="M32" s="528"/>
      <c r="N32" s="528"/>
      <c r="O32" s="528"/>
      <c r="P32" s="528"/>
      <c r="Q32" s="528"/>
      <c r="R32" s="528"/>
      <c r="S32" s="271"/>
    </row>
    <row r="33" spans="1:19" ht="21" hidden="1" customHeight="1" x14ac:dyDescent="0.25">
      <c r="A33" s="792" t="s">
        <v>2030</v>
      </c>
      <c r="B33" s="521" t="s">
        <v>1022</v>
      </c>
      <c r="C33" s="503" t="s">
        <v>476</v>
      </c>
      <c r="D33" s="503" t="s">
        <v>966</v>
      </c>
      <c r="E33" s="503" t="s">
        <v>967</v>
      </c>
      <c r="F33" s="1019" t="s">
        <v>2155</v>
      </c>
      <c r="G33" s="1019" t="s">
        <v>2155</v>
      </c>
      <c r="H33" s="530"/>
      <c r="I33" s="1025" t="s">
        <v>1023</v>
      </c>
      <c r="J33" s="530" t="s">
        <v>1024</v>
      </c>
      <c r="K33" s="530" t="s">
        <v>1930</v>
      </c>
      <c r="L33" s="530" t="s">
        <v>1931</v>
      </c>
      <c r="M33" s="531">
        <v>2</v>
      </c>
      <c r="N33" s="531">
        <v>1</v>
      </c>
      <c r="O33" s="530" t="s">
        <v>970</v>
      </c>
      <c r="P33" s="530" t="s">
        <v>970</v>
      </c>
      <c r="Q33" s="530">
        <v>1</v>
      </c>
      <c r="R33" s="530" t="s">
        <v>970</v>
      </c>
      <c r="S33" s="271"/>
    </row>
    <row r="34" spans="1:19" ht="21" hidden="1" customHeight="1" x14ac:dyDescent="0.25">
      <c r="A34" s="792" t="s">
        <v>2030</v>
      </c>
      <c r="B34" s="521" t="s">
        <v>1025</v>
      </c>
      <c r="C34" s="503" t="s">
        <v>477</v>
      </c>
      <c r="D34" s="503" t="s">
        <v>966</v>
      </c>
      <c r="E34" s="503" t="s">
        <v>967</v>
      </c>
      <c r="F34" s="1019" t="s">
        <v>2155</v>
      </c>
      <c r="G34" s="1019" t="s">
        <v>2155</v>
      </c>
      <c r="H34" s="530"/>
      <c r="I34" s="1025" t="s">
        <v>1026</v>
      </c>
      <c r="J34" s="530" t="s">
        <v>1024</v>
      </c>
      <c r="K34" s="530" t="s">
        <v>1930</v>
      </c>
      <c r="L34" s="530" t="s">
        <v>1931</v>
      </c>
      <c r="M34" s="531" t="s">
        <v>1027</v>
      </c>
      <c r="N34" s="531">
        <v>1</v>
      </c>
      <c r="O34" s="530" t="s">
        <v>970</v>
      </c>
      <c r="P34" s="530" t="s">
        <v>970</v>
      </c>
      <c r="Q34" s="530">
        <v>1</v>
      </c>
      <c r="R34" s="530" t="s">
        <v>970</v>
      </c>
      <c r="S34" s="271"/>
    </row>
    <row r="35" spans="1:19" ht="21" hidden="1" customHeight="1" x14ac:dyDescent="0.25">
      <c r="A35" s="792" t="s">
        <v>2030</v>
      </c>
      <c r="B35" s="521" t="s">
        <v>1028</v>
      </c>
      <c r="C35" s="503" t="s">
        <v>1404</v>
      </c>
      <c r="D35" s="503" t="s">
        <v>966</v>
      </c>
      <c r="E35" s="503" t="s">
        <v>967</v>
      </c>
      <c r="F35" s="1019" t="s">
        <v>2155</v>
      </c>
      <c r="G35" s="1019" t="s">
        <v>2155</v>
      </c>
      <c r="H35" s="530"/>
      <c r="I35" s="1025" t="s">
        <v>1023</v>
      </c>
      <c r="J35" s="530" t="s">
        <v>1024</v>
      </c>
      <c r="K35" s="530" t="s">
        <v>1930</v>
      </c>
      <c r="L35" s="530" t="s">
        <v>1931</v>
      </c>
      <c r="M35" s="531">
        <v>2</v>
      </c>
      <c r="N35" s="531">
        <v>1</v>
      </c>
      <c r="O35" s="530" t="s">
        <v>970</v>
      </c>
      <c r="P35" s="530" t="s">
        <v>970</v>
      </c>
      <c r="Q35" s="530">
        <v>1</v>
      </c>
      <c r="R35" s="530" t="s">
        <v>970</v>
      </c>
      <c r="S35" s="271"/>
    </row>
    <row r="36" spans="1:19" ht="21" hidden="1" customHeight="1" x14ac:dyDescent="0.25">
      <c r="A36" s="1078" t="s">
        <v>2046</v>
      </c>
      <c r="B36" s="529" t="s">
        <v>1029</v>
      </c>
      <c r="C36" s="503" t="s">
        <v>1405</v>
      </c>
      <c r="D36" s="503" t="s">
        <v>980</v>
      </c>
      <c r="E36" s="503" t="s">
        <v>970</v>
      </c>
      <c r="F36" s="1019" t="s">
        <v>2155</v>
      </c>
      <c r="G36" s="1019" t="s">
        <v>2155</v>
      </c>
      <c r="H36" s="530"/>
      <c r="I36" s="1025" t="s">
        <v>1030</v>
      </c>
      <c r="J36" s="530" t="s">
        <v>1031</v>
      </c>
      <c r="K36" s="530" t="s">
        <v>1930</v>
      </c>
      <c r="L36" s="530" t="s">
        <v>1931</v>
      </c>
      <c r="M36" s="531">
        <v>1</v>
      </c>
      <c r="N36" s="531">
        <v>1</v>
      </c>
      <c r="O36" s="530" t="s">
        <v>970</v>
      </c>
      <c r="P36" s="530" t="s">
        <v>970</v>
      </c>
      <c r="Q36" s="530">
        <v>1</v>
      </c>
      <c r="R36" s="530" t="s">
        <v>970</v>
      </c>
      <c r="S36" s="271"/>
    </row>
    <row r="37" spans="1:19" ht="33.75" hidden="1" customHeight="1" x14ac:dyDescent="0.25">
      <c r="B37" s="524"/>
      <c r="C37" s="532" t="s">
        <v>1843</v>
      </c>
      <c r="D37" s="526"/>
      <c r="E37" s="526"/>
      <c r="F37" s="1018"/>
      <c r="G37" s="527"/>
      <c r="H37" s="527"/>
      <c r="I37" s="1016"/>
      <c r="J37" s="527"/>
      <c r="K37" s="527"/>
      <c r="L37" s="527"/>
      <c r="M37" s="528"/>
      <c r="N37" s="528"/>
      <c r="O37" s="528"/>
      <c r="P37" s="528"/>
      <c r="Q37" s="528"/>
      <c r="R37" s="528"/>
      <c r="S37" s="271"/>
    </row>
    <row r="38" spans="1:19" ht="21" hidden="1" customHeight="1" x14ac:dyDescent="0.25">
      <c r="A38" s="1078" t="s">
        <v>2048</v>
      </c>
      <c r="B38" s="529" t="s">
        <v>1032</v>
      </c>
      <c r="C38" s="503" t="s">
        <v>609</v>
      </c>
      <c r="D38" s="503" t="s">
        <v>980</v>
      </c>
      <c r="E38" s="503" t="s">
        <v>970</v>
      </c>
      <c r="F38" s="1019" t="s">
        <v>2155</v>
      </c>
      <c r="G38" s="1019" t="s">
        <v>2155</v>
      </c>
      <c r="H38" s="530"/>
      <c r="I38" s="522" t="s">
        <v>1033</v>
      </c>
      <c r="J38" s="530" t="s">
        <v>1034</v>
      </c>
      <c r="K38" s="530" t="s">
        <v>1844</v>
      </c>
      <c r="L38" s="530" t="s">
        <v>1932</v>
      </c>
      <c r="M38" s="531">
        <v>1</v>
      </c>
      <c r="N38" s="531">
        <v>1</v>
      </c>
      <c r="O38" s="530" t="s">
        <v>1035</v>
      </c>
      <c r="P38" s="530" t="s">
        <v>970</v>
      </c>
      <c r="Q38" s="530">
        <v>1</v>
      </c>
      <c r="R38" s="530" t="s">
        <v>1035</v>
      </c>
      <c r="S38" s="271"/>
    </row>
    <row r="39" spans="1:19" ht="21" hidden="1" customHeight="1" x14ac:dyDescent="0.25">
      <c r="A39" s="1074" t="s">
        <v>2274</v>
      </c>
      <c r="B39" s="529" t="s">
        <v>1036</v>
      </c>
      <c r="C39" s="503" t="s">
        <v>2018</v>
      </c>
      <c r="D39" s="503" t="s">
        <v>966</v>
      </c>
      <c r="E39" s="503" t="s">
        <v>991</v>
      </c>
      <c r="F39" s="1019" t="s">
        <v>2155</v>
      </c>
      <c r="G39" s="1019" t="s">
        <v>2155</v>
      </c>
      <c r="H39" s="530"/>
      <c r="I39" s="522" t="s">
        <v>1037</v>
      </c>
      <c r="J39" s="530" t="s">
        <v>1038</v>
      </c>
      <c r="K39" s="530" t="s">
        <v>1844</v>
      </c>
      <c r="L39" s="530" t="s">
        <v>1932</v>
      </c>
      <c r="M39" s="531">
        <v>4</v>
      </c>
      <c r="N39" s="531">
        <v>1</v>
      </c>
      <c r="O39" s="530" t="s">
        <v>970</v>
      </c>
      <c r="P39" s="530" t="s">
        <v>970</v>
      </c>
      <c r="Q39" s="530">
        <v>1</v>
      </c>
      <c r="R39" s="530" t="s">
        <v>970</v>
      </c>
      <c r="S39" s="271"/>
    </row>
    <row r="40" spans="1:19" ht="21" hidden="1" customHeight="1" x14ac:dyDescent="0.25">
      <c r="A40" s="1078" t="s">
        <v>2048</v>
      </c>
      <c r="B40" s="529" t="s">
        <v>1039</v>
      </c>
      <c r="C40" s="503" t="s">
        <v>611</v>
      </c>
      <c r="D40" s="503" t="s">
        <v>980</v>
      </c>
      <c r="E40" s="503" t="s">
        <v>970</v>
      </c>
      <c r="F40" s="1019" t="s">
        <v>2155</v>
      </c>
      <c r="G40" s="1019" t="s">
        <v>2155</v>
      </c>
      <c r="H40" s="530"/>
      <c r="I40" s="522" t="s">
        <v>1037</v>
      </c>
      <c r="J40" s="530" t="s">
        <v>1038</v>
      </c>
      <c r="K40" s="530" t="s">
        <v>1844</v>
      </c>
      <c r="L40" s="530" t="s">
        <v>1932</v>
      </c>
      <c r="M40" s="531">
        <v>4</v>
      </c>
      <c r="N40" s="531">
        <v>1</v>
      </c>
      <c r="O40" s="530" t="s">
        <v>970</v>
      </c>
      <c r="P40" s="530" t="s">
        <v>970</v>
      </c>
      <c r="Q40" s="530">
        <v>1</v>
      </c>
      <c r="R40" s="530" t="s">
        <v>970</v>
      </c>
      <c r="S40" s="271"/>
    </row>
    <row r="41" spans="1:19" ht="21" hidden="1" customHeight="1" x14ac:dyDescent="0.25">
      <c r="A41" s="1074" t="s">
        <v>2274</v>
      </c>
      <c r="B41" s="529" t="s">
        <v>1040</v>
      </c>
      <c r="C41" s="503" t="s">
        <v>1406</v>
      </c>
      <c r="D41" s="503" t="s">
        <v>966</v>
      </c>
      <c r="E41" s="503" t="s">
        <v>991</v>
      </c>
      <c r="F41" s="1019" t="s">
        <v>2155</v>
      </c>
      <c r="G41" s="1019" t="s">
        <v>2155</v>
      </c>
      <c r="H41" s="530"/>
      <c r="I41" s="522" t="s">
        <v>1041</v>
      </c>
      <c r="J41" s="530" t="s">
        <v>1042</v>
      </c>
      <c r="K41" s="530" t="s">
        <v>1844</v>
      </c>
      <c r="L41" s="530" t="s">
        <v>1932</v>
      </c>
      <c r="M41" s="531">
        <v>2</v>
      </c>
      <c r="N41" s="531">
        <v>1</v>
      </c>
      <c r="O41" s="530" t="s">
        <v>970</v>
      </c>
      <c r="P41" s="530" t="s">
        <v>970</v>
      </c>
      <c r="Q41" s="530">
        <v>1</v>
      </c>
      <c r="R41" s="530" t="s">
        <v>970</v>
      </c>
      <c r="S41" s="271"/>
    </row>
    <row r="42" spans="1:19" ht="42" hidden="1" customHeight="1" x14ac:dyDescent="0.25">
      <c r="A42" s="260" t="s">
        <v>2034</v>
      </c>
      <c r="B42" s="524"/>
      <c r="C42" s="532" t="s">
        <v>1407</v>
      </c>
      <c r="D42" s="526"/>
      <c r="E42" s="526"/>
      <c r="F42" s="1018"/>
      <c r="G42" s="527"/>
      <c r="H42" s="527"/>
      <c r="I42" s="1016"/>
      <c r="J42" s="527"/>
      <c r="K42" s="527"/>
      <c r="L42" s="527"/>
      <c r="M42" s="528"/>
      <c r="N42" s="528"/>
      <c r="O42" s="528"/>
      <c r="P42" s="528"/>
      <c r="Q42" s="528"/>
      <c r="R42" s="528"/>
      <c r="S42" s="271"/>
    </row>
    <row r="43" spans="1:19" ht="43.2" hidden="1" x14ac:dyDescent="0.25">
      <c r="B43" s="520" t="s">
        <v>1043</v>
      </c>
      <c r="C43" s="503" t="s">
        <v>717</v>
      </c>
      <c r="D43" s="503" t="s">
        <v>980</v>
      </c>
      <c r="E43" s="503" t="s">
        <v>970</v>
      </c>
      <c r="F43" s="1019" t="s">
        <v>2031</v>
      </c>
      <c r="G43" s="1019" t="s">
        <v>2031</v>
      </c>
      <c r="H43" s="530"/>
      <c r="I43" s="522" t="s">
        <v>1044</v>
      </c>
      <c r="J43" s="530" t="s">
        <v>1045</v>
      </c>
      <c r="K43" s="530" t="s">
        <v>1846</v>
      </c>
      <c r="L43" s="530" t="s">
        <v>1933</v>
      </c>
      <c r="M43" s="530">
        <v>1</v>
      </c>
      <c r="N43" s="530">
        <v>1</v>
      </c>
      <c r="O43" s="530" t="s">
        <v>1046</v>
      </c>
      <c r="P43" s="530" t="s">
        <v>970</v>
      </c>
      <c r="Q43" s="530">
        <v>1</v>
      </c>
      <c r="R43" s="530" t="s">
        <v>1046</v>
      </c>
      <c r="S43" s="271"/>
    </row>
    <row r="44" spans="1:19" ht="21" hidden="1" customHeight="1" x14ac:dyDescent="0.25">
      <c r="A44" s="1078" t="s">
        <v>2049</v>
      </c>
      <c r="B44" s="521" t="s">
        <v>1047</v>
      </c>
      <c r="C44" s="503" t="s">
        <v>718</v>
      </c>
      <c r="D44" s="503" t="s">
        <v>980</v>
      </c>
      <c r="E44" s="503" t="s">
        <v>970</v>
      </c>
      <c r="F44" s="1019" t="s">
        <v>2155</v>
      </c>
      <c r="G44" s="1011" t="s">
        <v>2155</v>
      </c>
      <c r="H44" s="530"/>
      <c r="I44" s="522" t="s">
        <v>1048</v>
      </c>
      <c r="J44" s="530" t="s">
        <v>1049</v>
      </c>
      <c r="K44" s="530" t="s">
        <v>1846</v>
      </c>
      <c r="L44" s="530" t="s">
        <v>1933</v>
      </c>
      <c r="M44" s="531">
        <v>1</v>
      </c>
      <c r="N44" s="531">
        <v>1</v>
      </c>
      <c r="O44" s="530" t="s">
        <v>970</v>
      </c>
      <c r="P44" s="530" t="s">
        <v>970</v>
      </c>
      <c r="Q44" s="530">
        <v>1</v>
      </c>
      <c r="R44" s="530" t="s">
        <v>970</v>
      </c>
      <c r="S44" s="271"/>
    </row>
    <row r="45" spans="1:19" ht="21" hidden="1" customHeight="1" x14ac:dyDescent="0.25">
      <c r="A45" s="871" t="s">
        <v>2040</v>
      </c>
      <c r="B45" s="521" t="s">
        <v>1050</v>
      </c>
      <c r="C45" s="503" t="s">
        <v>741</v>
      </c>
      <c r="D45" s="503" t="s">
        <v>966</v>
      </c>
      <c r="E45" s="503" t="s">
        <v>967</v>
      </c>
      <c r="F45" s="1019" t="s">
        <v>2155</v>
      </c>
      <c r="G45" s="1011" t="s">
        <v>2155</v>
      </c>
      <c r="H45" s="530"/>
      <c r="I45" s="522" t="s">
        <v>1051</v>
      </c>
      <c r="J45" s="530" t="s">
        <v>1052</v>
      </c>
      <c r="K45" s="530" t="s">
        <v>1846</v>
      </c>
      <c r="L45" s="530" t="s">
        <v>1933</v>
      </c>
      <c r="M45" s="531">
        <v>2</v>
      </c>
      <c r="N45" s="531">
        <v>1</v>
      </c>
      <c r="O45" s="530" t="s">
        <v>970</v>
      </c>
      <c r="P45" s="530" t="s">
        <v>970</v>
      </c>
      <c r="Q45" s="530">
        <v>1</v>
      </c>
      <c r="R45" s="530" t="s">
        <v>970</v>
      </c>
      <c r="S45" s="271"/>
    </row>
    <row r="46" spans="1:19" ht="21" hidden="1" customHeight="1" x14ac:dyDescent="0.25">
      <c r="A46" s="871" t="s">
        <v>2040</v>
      </c>
      <c r="B46" s="521" t="s">
        <v>1053</v>
      </c>
      <c r="C46" s="503" t="s">
        <v>720</v>
      </c>
      <c r="D46" s="503" t="s">
        <v>966</v>
      </c>
      <c r="E46" s="503" t="s">
        <v>991</v>
      </c>
      <c r="F46" s="1019" t="s">
        <v>2155</v>
      </c>
      <c r="G46" s="1011" t="s">
        <v>2155</v>
      </c>
      <c r="H46" s="530"/>
      <c r="I46" s="522" t="s">
        <v>1054</v>
      </c>
      <c r="J46" s="530" t="s">
        <v>1055</v>
      </c>
      <c r="K46" s="530" t="s">
        <v>1846</v>
      </c>
      <c r="L46" s="530" t="s">
        <v>1933</v>
      </c>
      <c r="M46" s="531">
        <v>2</v>
      </c>
      <c r="N46" s="531">
        <v>1</v>
      </c>
      <c r="O46" s="530" t="s">
        <v>970</v>
      </c>
      <c r="P46" s="530" t="s">
        <v>970</v>
      </c>
      <c r="Q46" s="530">
        <v>1</v>
      </c>
      <c r="R46" s="530" t="s">
        <v>970</v>
      </c>
      <c r="S46" s="271"/>
    </row>
    <row r="47" spans="1:19" ht="21" hidden="1" customHeight="1" x14ac:dyDescent="0.25">
      <c r="A47" s="871" t="s">
        <v>2040</v>
      </c>
      <c r="B47" s="521" t="s">
        <v>1056</v>
      </c>
      <c r="C47" s="503" t="s">
        <v>721</v>
      </c>
      <c r="D47" s="503" t="s">
        <v>966</v>
      </c>
      <c r="E47" s="503" t="s">
        <v>967</v>
      </c>
      <c r="F47" s="1019" t="s">
        <v>2155</v>
      </c>
      <c r="G47" s="1011" t="s">
        <v>2155</v>
      </c>
      <c r="H47" s="530"/>
      <c r="I47" s="522" t="s">
        <v>1057</v>
      </c>
      <c r="J47" s="530" t="s">
        <v>1058</v>
      </c>
      <c r="K47" s="530" t="s">
        <v>1846</v>
      </c>
      <c r="L47" s="530" t="s">
        <v>1933</v>
      </c>
      <c r="M47" s="531">
        <v>2</v>
      </c>
      <c r="N47" s="531">
        <v>1</v>
      </c>
      <c r="O47" s="530" t="s">
        <v>970</v>
      </c>
      <c r="P47" s="530" t="s">
        <v>970</v>
      </c>
      <c r="Q47" s="530">
        <v>1</v>
      </c>
      <c r="R47" s="530" t="s">
        <v>970</v>
      </c>
      <c r="S47" s="271"/>
    </row>
    <row r="48" spans="1:19" ht="21" hidden="1" customHeight="1" x14ac:dyDescent="0.25">
      <c r="A48" s="1080" t="s">
        <v>2036</v>
      </c>
      <c r="B48" s="521" t="s">
        <v>1059</v>
      </c>
      <c r="C48" s="503" t="s">
        <v>722</v>
      </c>
      <c r="D48" s="503" t="s">
        <v>966</v>
      </c>
      <c r="E48" s="503" t="s">
        <v>967</v>
      </c>
      <c r="F48" s="1019" t="s">
        <v>2155</v>
      </c>
      <c r="G48" s="1019" t="s">
        <v>2031</v>
      </c>
      <c r="H48" s="1026" t="s">
        <v>2251</v>
      </c>
      <c r="I48" s="522" t="s">
        <v>1051</v>
      </c>
      <c r="J48" s="530" t="s">
        <v>1060</v>
      </c>
      <c r="K48" s="530" t="s">
        <v>1846</v>
      </c>
      <c r="L48" s="530" t="s">
        <v>1933</v>
      </c>
      <c r="M48" s="531">
        <v>2</v>
      </c>
      <c r="N48" s="531">
        <v>1</v>
      </c>
      <c r="O48" s="530" t="s">
        <v>970</v>
      </c>
      <c r="P48" s="530" t="s">
        <v>970</v>
      </c>
      <c r="Q48" s="530">
        <v>1</v>
      </c>
      <c r="R48" s="530" t="s">
        <v>970</v>
      </c>
      <c r="S48" s="271"/>
    </row>
    <row r="49" spans="1:19" ht="21" hidden="1" customHeight="1" x14ac:dyDescent="0.25">
      <c r="A49" s="871" t="s">
        <v>2040</v>
      </c>
      <c r="B49" s="521" t="s">
        <v>1061</v>
      </c>
      <c r="C49" s="503" t="s">
        <v>723</v>
      </c>
      <c r="D49" s="503" t="s">
        <v>966</v>
      </c>
      <c r="E49" s="503" t="s">
        <v>967</v>
      </c>
      <c r="F49" s="1019" t="s">
        <v>2155</v>
      </c>
      <c r="G49" s="1011" t="s">
        <v>2155</v>
      </c>
      <c r="H49" s="530"/>
      <c r="I49" s="522" t="s">
        <v>1062</v>
      </c>
      <c r="J49" s="530" t="s">
        <v>1052</v>
      </c>
      <c r="K49" s="530" t="s">
        <v>1846</v>
      </c>
      <c r="L49" s="530" t="s">
        <v>1933</v>
      </c>
      <c r="M49" s="531">
        <v>2</v>
      </c>
      <c r="N49" s="531">
        <v>1</v>
      </c>
      <c r="O49" s="530" t="s">
        <v>970</v>
      </c>
      <c r="P49" s="530" t="s">
        <v>970</v>
      </c>
      <c r="Q49" s="530">
        <v>1</v>
      </c>
      <c r="R49" s="530" t="s">
        <v>970</v>
      </c>
      <c r="S49" s="271"/>
    </row>
    <row r="50" spans="1:19" ht="21" hidden="1" customHeight="1" x14ac:dyDescent="0.25">
      <c r="A50" s="871" t="s">
        <v>2040</v>
      </c>
      <c r="B50" s="521" t="s">
        <v>1063</v>
      </c>
      <c r="C50" s="503" t="s">
        <v>724</v>
      </c>
      <c r="D50" s="503" t="s">
        <v>966</v>
      </c>
      <c r="E50" s="503" t="s">
        <v>967</v>
      </c>
      <c r="F50" s="1019" t="s">
        <v>2155</v>
      </c>
      <c r="G50" s="1011" t="s">
        <v>2031</v>
      </c>
      <c r="H50" s="1027" t="s">
        <v>2251</v>
      </c>
      <c r="I50" s="522" t="s">
        <v>1062</v>
      </c>
      <c r="J50" s="530" t="s">
        <v>1060</v>
      </c>
      <c r="K50" s="530" t="s">
        <v>1846</v>
      </c>
      <c r="L50" s="530" t="s">
        <v>1933</v>
      </c>
      <c r="M50" s="531">
        <v>2</v>
      </c>
      <c r="N50" s="531">
        <v>1</v>
      </c>
      <c r="O50" s="530" t="s">
        <v>970</v>
      </c>
      <c r="P50" s="530" t="s">
        <v>970</v>
      </c>
      <c r="Q50" s="530">
        <v>1</v>
      </c>
      <c r="R50" s="530" t="s">
        <v>970</v>
      </c>
      <c r="S50" s="271"/>
    </row>
    <row r="51" spans="1:19" ht="21" hidden="1" customHeight="1" x14ac:dyDescent="0.25">
      <c r="A51" s="871" t="s">
        <v>2040</v>
      </c>
      <c r="B51" s="521" t="s">
        <v>1064</v>
      </c>
      <c r="C51" s="503" t="s">
        <v>725</v>
      </c>
      <c r="D51" s="503" t="s">
        <v>966</v>
      </c>
      <c r="E51" s="503" t="s">
        <v>967</v>
      </c>
      <c r="F51" s="1019" t="s">
        <v>2155</v>
      </c>
      <c r="G51" s="1011" t="s">
        <v>2155</v>
      </c>
      <c r="H51" s="530"/>
      <c r="I51" s="522" t="s">
        <v>1065</v>
      </c>
      <c r="J51" s="530" t="s">
        <v>1066</v>
      </c>
      <c r="K51" s="530" t="s">
        <v>1846</v>
      </c>
      <c r="L51" s="530" t="s">
        <v>1933</v>
      </c>
      <c r="M51" s="531">
        <v>1</v>
      </c>
      <c r="N51" s="531">
        <v>1</v>
      </c>
      <c r="O51" s="530" t="s">
        <v>970</v>
      </c>
      <c r="P51" s="530" t="s">
        <v>970</v>
      </c>
      <c r="Q51" s="530">
        <v>1</v>
      </c>
      <c r="R51" s="530" t="s">
        <v>970</v>
      </c>
      <c r="S51" s="271"/>
    </row>
    <row r="52" spans="1:19" ht="21" hidden="1" customHeight="1" x14ac:dyDescent="0.25">
      <c r="A52" s="871" t="s">
        <v>2040</v>
      </c>
      <c r="B52" s="521" t="s">
        <v>1067</v>
      </c>
      <c r="C52" s="503" t="s">
        <v>726</v>
      </c>
      <c r="D52" s="503" t="s">
        <v>966</v>
      </c>
      <c r="E52" s="503" t="s">
        <v>967</v>
      </c>
      <c r="F52" s="1019" t="s">
        <v>2155</v>
      </c>
      <c r="G52" s="1011" t="s">
        <v>2155</v>
      </c>
      <c r="H52" s="530"/>
      <c r="I52" s="522" t="s">
        <v>1068</v>
      </c>
      <c r="J52" s="530" t="s">
        <v>2019</v>
      </c>
      <c r="K52" s="530" t="s">
        <v>1846</v>
      </c>
      <c r="L52" s="530" t="s">
        <v>1933</v>
      </c>
      <c r="M52" s="531">
        <v>2</v>
      </c>
      <c r="N52" s="531">
        <v>1</v>
      </c>
      <c r="O52" s="530" t="s">
        <v>970</v>
      </c>
      <c r="P52" s="530" t="s">
        <v>970</v>
      </c>
      <c r="Q52" s="530">
        <v>1</v>
      </c>
      <c r="R52" s="530" t="s">
        <v>970</v>
      </c>
      <c r="S52" s="271"/>
    </row>
    <row r="53" spans="1:19" ht="21" hidden="1" customHeight="1" x14ac:dyDescent="0.25">
      <c r="A53" s="871" t="s">
        <v>2040</v>
      </c>
      <c r="B53" s="521" t="s">
        <v>1069</v>
      </c>
      <c r="C53" s="503" t="s">
        <v>836</v>
      </c>
      <c r="D53" s="503" t="s">
        <v>966</v>
      </c>
      <c r="E53" s="503" t="s">
        <v>967</v>
      </c>
      <c r="F53" s="1019" t="s">
        <v>2155</v>
      </c>
      <c r="G53" s="1011" t="s">
        <v>2155</v>
      </c>
      <c r="H53" s="530"/>
      <c r="I53" s="522" t="s">
        <v>1068</v>
      </c>
      <c r="J53" s="530" t="s">
        <v>2020</v>
      </c>
      <c r="K53" s="530" t="s">
        <v>1846</v>
      </c>
      <c r="L53" s="530" t="s">
        <v>1933</v>
      </c>
      <c r="M53" s="531">
        <v>2</v>
      </c>
      <c r="N53" s="531">
        <v>1</v>
      </c>
      <c r="O53" s="530" t="s">
        <v>970</v>
      </c>
      <c r="P53" s="530" t="s">
        <v>970</v>
      </c>
      <c r="Q53" s="530">
        <v>1</v>
      </c>
      <c r="R53" s="530" t="s">
        <v>970</v>
      </c>
      <c r="S53" s="271"/>
    </row>
    <row r="54" spans="1:19" ht="21" hidden="1" customHeight="1" x14ac:dyDescent="0.25">
      <c r="A54" s="871" t="s">
        <v>2040</v>
      </c>
      <c r="B54" s="521" t="s">
        <v>1070</v>
      </c>
      <c r="C54" s="503" t="s">
        <v>728</v>
      </c>
      <c r="D54" s="503" t="s">
        <v>966</v>
      </c>
      <c r="E54" s="503" t="s">
        <v>967</v>
      </c>
      <c r="F54" s="1019" t="s">
        <v>2155</v>
      </c>
      <c r="G54" s="1011" t="s">
        <v>2031</v>
      </c>
      <c r="H54" s="1027" t="s">
        <v>2251</v>
      </c>
      <c r="I54" s="522" t="s">
        <v>1062</v>
      </c>
      <c r="J54" s="530" t="s">
        <v>1060</v>
      </c>
      <c r="K54" s="530" t="s">
        <v>1846</v>
      </c>
      <c r="L54" s="530" t="s">
        <v>1933</v>
      </c>
      <c r="M54" s="531">
        <v>2</v>
      </c>
      <c r="N54" s="531">
        <v>1</v>
      </c>
      <c r="O54" s="530" t="s">
        <v>970</v>
      </c>
      <c r="P54" s="530" t="s">
        <v>970</v>
      </c>
      <c r="Q54" s="530">
        <v>1</v>
      </c>
      <c r="R54" s="530" t="s">
        <v>970</v>
      </c>
      <c r="S54" s="271"/>
    </row>
    <row r="55" spans="1:19" ht="21" hidden="1" customHeight="1" x14ac:dyDescent="0.25">
      <c r="A55" s="871" t="s">
        <v>2040</v>
      </c>
      <c r="B55" s="521" t="s">
        <v>1071</v>
      </c>
      <c r="C55" s="503" t="s">
        <v>729</v>
      </c>
      <c r="D55" s="503" t="s">
        <v>966</v>
      </c>
      <c r="E55" s="503" t="s">
        <v>967</v>
      </c>
      <c r="F55" s="1019" t="s">
        <v>2155</v>
      </c>
      <c r="G55" s="1011" t="s">
        <v>2031</v>
      </c>
      <c r="H55" s="1027" t="s">
        <v>2253</v>
      </c>
      <c r="I55" s="522" t="s">
        <v>1062</v>
      </c>
      <c r="J55" s="530" t="s">
        <v>1052</v>
      </c>
      <c r="K55" s="530" t="s">
        <v>1846</v>
      </c>
      <c r="L55" s="530" t="s">
        <v>1933</v>
      </c>
      <c r="M55" s="531">
        <v>2</v>
      </c>
      <c r="N55" s="531">
        <v>1</v>
      </c>
      <c r="O55" s="530" t="s">
        <v>970</v>
      </c>
      <c r="P55" s="530" t="s">
        <v>970</v>
      </c>
      <c r="Q55" s="530">
        <v>1</v>
      </c>
      <c r="R55" s="530" t="s">
        <v>970</v>
      </c>
      <c r="S55" s="271"/>
    </row>
    <row r="56" spans="1:19" ht="21" hidden="1" customHeight="1" x14ac:dyDescent="0.25">
      <c r="A56" s="871" t="s">
        <v>2040</v>
      </c>
      <c r="B56" s="521" t="s">
        <v>1072</v>
      </c>
      <c r="C56" s="503" t="s">
        <v>1408</v>
      </c>
      <c r="D56" s="503" t="s">
        <v>966</v>
      </c>
      <c r="E56" s="503" t="s">
        <v>967</v>
      </c>
      <c r="F56" s="1019" t="s">
        <v>2155</v>
      </c>
      <c r="G56" s="1011" t="s">
        <v>2031</v>
      </c>
      <c r="H56" s="1027" t="s">
        <v>2253</v>
      </c>
      <c r="I56" s="522" t="s">
        <v>1062</v>
      </c>
      <c r="J56" s="530" t="s">
        <v>1060</v>
      </c>
      <c r="K56" s="530" t="s">
        <v>1846</v>
      </c>
      <c r="L56" s="530" t="s">
        <v>1933</v>
      </c>
      <c r="M56" s="531">
        <v>2</v>
      </c>
      <c r="N56" s="531">
        <v>1</v>
      </c>
      <c r="O56" s="530" t="s">
        <v>970</v>
      </c>
      <c r="P56" s="530" t="s">
        <v>970</v>
      </c>
      <c r="Q56" s="530">
        <v>1</v>
      </c>
      <c r="R56" s="530" t="s">
        <v>970</v>
      </c>
      <c r="S56" s="271"/>
    </row>
    <row r="57" spans="1:19" ht="36" hidden="1" customHeight="1" x14ac:dyDescent="0.25">
      <c r="A57" s="260" t="s">
        <v>2035</v>
      </c>
      <c r="B57" s="524"/>
      <c r="C57" s="532" t="s">
        <v>1409</v>
      </c>
      <c r="D57" s="526"/>
      <c r="E57" s="526"/>
      <c r="F57" s="1018"/>
      <c r="G57" s="527"/>
      <c r="H57" s="527"/>
      <c r="I57" s="1016"/>
      <c r="J57" s="527"/>
      <c r="K57" s="527"/>
      <c r="L57" s="527"/>
      <c r="M57" s="528"/>
      <c r="N57" s="528"/>
      <c r="O57" s="528"/>
      <c r="P57" s="528"/>
      <c r="Q57" s="528"/>
      <c r="R57" s="528"/>
      <c r="S57" s="271"/>
    </row>
    <row r="58" spans="1:19" ht="21" hidden="1" customHeight="1" x14ac:dyDescent="0.25">
      <c r="A58" s="1079" t="s">
        <v>2044</v>
      </c>
      <c r="B58" s="529" t="s">
        <v>1073</v>
      </c>
      <c r="C58" s="503" t="s">
        <v>896</v>
      </c>
      <c r="D58" s="503" t="s">
        <v>980</v>
      </c>
      <c r="E58" s="503" t="s">
        <v>970</v>
      </c>
      <c r="F58" s="1019" t="s">
        <v>2155</v>
      </c>
      <c r="G58" s="1011" t="s">
        <v>2155</v>
      </c>
      <c r="H58" s="530"/>
      <c r="I58" s="522" t="s">
        <v>1074</v>
      </c>
      <c r="J58" s="530" t="s">
        <v>1075</v>
      </c>
      <c r="K58" s="530" t="s">
        <v>1848</v>
      </c>
      <c r="L58" s="530" t="s">
        <v>1934</v>
      </c>
      <c r="M58" s="531">
        <v>1</v>
      </c>
      <c r="N58" s="531">
        <v>1</v>
      </c>
      <c r="O58" s="530" t="s">
        <v>970</v>
      </c>
      <c r="P58" s="530" t="s">
        <v>970</v>
      </c>
      <c r="Q58" s="530">
        <v>1</v>
      </c>
      <c r="R58" s="530" t="s">
        <v>970</v>
      </c>
      <c r="S58" s="271"/>
    </row>
    <row r="59" spans="1:19" ht="21" hidden="1" customHeight="1" x14ac:dyDescent="0.25">
      <c r="A59" s="1078" t="s">
        <v>2045</v>
      </c>
      <c r="B59" s="529" t="s">
        <v>1076</v>
      </c>
      <c r="C59" s="503" t="s">
        <v>897</v>
      </c>
      <c r="D59" s="503" t="s">
        <v>966</v>
      </c>
      <c r="E59" s="503" t="s">
        <v>967</v>
      </c>
      <c r="F59" s="1019" t="s">
        <v>2155</v>
      </c>
      <c r="G59" s="1011" t="s">
        <v>2155</v>
      </c>
      <c r="H59" s="530"/>
      <c r="I59" s="522" t="s">
        <v>1077</v>
      </c>
      <c r="J59" s="530" t="s">
        <v>1078</v>
      </c>
      <c r="K59" s="530" t="s">
        <v>1848</v>
      </c>
      <c r="L59" s="530" t="s">
        <v>1934</v>
      </c>
      <c r="M59" s="531">
        <v>2</v>
      </c>
      <c r="N59" s="531">
        <v>1</v>
      </c>
      <c r="O59" s="530" t="s">
        <v>970</v>
      </c>
      <c r="P59" s="530" t="s">
        <v>970</v>
      </c>
      <c r="Q59" s="530">
        <v>1</v>
      </c>
      <c r="R59" s="530" t="s">
        <v>970</v>
      </c>
      <c r="S59" s="271"/>
    </row>
    <row r="60" spans="1:19" ht="41.25" hidden="1" customHeight="1" x14ac:dyDescent="0.25">
      <c r="A60" s="260" t="s">
        <v>2036</v>
      </c>
      <c r="B60" s="524"/>
      <c r="C60" s="532" t="s">
        <v>1411</v>
      </c>
      <c r="D60" s="526"/>
      <c r="E60" s="526"/>
      <c r="F60" s="1018"/>
      <c r="G60" s="527"/>
      <c r="H60" s="527"/>
      <c r="I60" s="1016"/>
      <c r="J60" s="527"/>
      <c r="K60" s="527"/>
      <c r="L60" s="527"/>
      <c r="M60" s="528"/>
      <c r="N60" s="528"/>
      <c r="O60" s="528"/>
      <c r="P60" s="528"/>
      <c r="Q60" s="528"/>
      <c r="R60" s="528"/>
      <c r="S60" s="271"/>
    </row>
    <row r="61" spans="1:19" ht="28.8" hidden="1" x14ac:dyDescent="0.25">
      <c r="B61" s="504" t="s">
        <v>1079</v>
      </c>
      <c r="C61" s="503" t="s">
        <v>914</v>
      </c>
      <c r="D61" s="503" t="s">
        <v>980</v>
      </c>
      <c r="E61" s="503" t="s">
        <v>970</v>
      </c>
      <c r="F61" s="1019" t="s">
        <v>2031</v>
      </c>
      <c r="G61" s="1019" t="s">
        <v>2031</v>
      </c>
      <c r="H61" s="530"/>
      <c r="I61" s="522" t="s">
        <v>1080</v>
      </c>
      <c r="J61" s="530" t="s">
        <v>1081</v>
      </c>
      <c r="K61" s="530" t="s">
        <v>1935</v>
      </c>
      <c r="L61" s="530" t="s">
        <v>1936</v>
      </c>
      <c r="M61" s="530">
        <v>1</v>
      </c>
      <c r="N61" s="530">
        <v>1</v>
      </c>
      <c r="O61" s="530" t="s">
        <v>970</v>
      </c>
      <c r="P61" s="530" t="s">
        <v>970</v>
      </c>
      <c r="Q61" s="530">
        <v>1</v>
      </c>
      <c r="R61" s="530" t="s">
        <v>970</v>
      </c>
      <c r="S61" s="271"/>
    </row>
    <row r="62" spans="1:19" ht="21" hidden="1" customHeight="1" x14ac:dyDescent="0.25">
      <c r="A62" s="792" t="s">
        <v>2030</v>
      </c>
      <c r="B62" s="529" t="s">
        <v>1082</v>
      </c>
      <c r="C62" s="503" t="s">
        <v>1410</v>
      </c>
      <c r="D62" s="503" t="s">
        <v>966</v>
      </c>
      <c r="E62" s="503" t="s">
        <v>967</v>
      </c>
      <c r="F62" s="1019" t="s">
        <v>2155</v>
      </c>
      <c r="G62" s="1011" t="s">
        <v>2155</v>
      </c>
      <c r="H62" s="530"/>
      <c r="I62" s="522" t="s">
        <v>1083</v>
      </c>
      <c r="J62" s="530" t="s">
        <v>1084</v>
      </c>
      <c r="K62" s="530" t="s">
        <v>1935</v>
      </c>
      <c r="L62" s="530" t="s">
        <v>1936</v>
      </c>
      <c r="M62" s="531">
        <v>2</v>
      </c>
      <c r="N62" s="531">
        <v>1</v>
      </c>
      <c r="O62" s="530" t="s">
        <v>970</v>
      </c>
      <c r="P62" s="530" t="s">
        <v>970</v>
      </c>
      <c r="Q62" s="530">
        <v>1</v>
      </c>
      <c r="R62" s="530" t="s">
        <v>970</v>
      </c>
      <c r="S62" s="271"/>
    </row>
    <row r="63" spans="1:19" ht="14.4" hidden="1" x14ac:dyDescent="0.25">
      <c r="A63" s="951" t="s">
        <v>2030</v>
      </c>
      <c r="B63" s="504" t="s">
        <v>1085</v>
      </c>
      <c r="C63" s="503" t="s">
        <v>916</v>
      </c>
      <c r="D63" s="503" t="s">
        <v>966</v>
      </c>
      <c r="E63" s="503" t="s">
        <v>967</v>
      </c>
      <c r="F63" s="1019" t="s">
        <v>2031</v>
      </c>
      <c r="G63" s="1019" t="s">
        <v>2031</v>
      </c>
      <c r="H63" s="530"/>
      <c r="I63" s="522" t="s">
        <v>1086</v>
      </c>
      <c r="J63" s="530" t="s">
        <v>1087</v>
      </c>
      <c r="K63" s="530" t="s">
        <v>1935</v>
      </c>
      <c r="L63" s="530" t="s">
        <v>1936</v>
      </c>
      <c r="M63" s="530">
        <v>2</v>
      </c>
      <c r="N63" s="530">
        <v>1</v>
      </c>
      <c r="O63" s="530" t="s">
        <v>970</v>
      </c>
      <c r="P63" s="530" t="s">
        <v>970</v>
      </c>
      <c r="Q63" s="530">
        <v>1</v>
      </c>
      <c r="R63" s="530" t="s">
        <v>970</v>
      </c>
      <c r="S63" s="271"/>
    </row>
    <row r="64" spans="1:19" ht="43.2" hidden="1" x14ac:dyDescent="0.25">
      <c r="B64" s="524"/>
      <c r="C64" s="532" t="s">
        <v>1412</v>
      </c>
      <c r="D64" s="526"/>
      <c r="E64" s="526"/>
      <c r="F64" s="1018"/>
      <c r="G64" s="527"/>
      <c r="H64" s="527"/>
      <c r="I64" s="1016"/>
      <c r="J64" s="527"/>
      <c r="K64" s="527"/>
      <c r="L64" s="527"/>
      <c r="M64" s="528"/>
      <c r="N64" s="528"/>
      <c r="O64" s="528"/>
      <c r="P64" s="528"/>
      <c r="Q64" s="528"/>
      <c r="R64" s="528"/>
      <c r="S64" s="271"/>
    </row>
    <row r="65" spans="1:19" ht="28.8" hidden="1" x14ac:dyDescent="0.3">
      <c r="B65" s="504" t="s">
        <v>1088</v>
      </c>
      <c r="C65" s="533" t="s">
        <v>1413</v>
      </c>
      <c r="D65" s="503" t="s">
        <v>980</v>
      </c>
      <c r="E65" s="503" t="s">
        <v>970</v>
      </c>
      <c r="F65" s="1019" t="s">
        <v>2031</v>
      </c>
      <c r="G65" s="1019" t="s">
        <v>2031</v>
      </c>
      <c r="H65" s="530"/>
      <c r="I65" s="522" t="s">
        <v>1089</v>
      </c>
      <c r="J65" s="530" t="s">
        <v>1090</v>
      </c>
      <c r="K65" s="530" t="s">
        <v>1937</v>
      </c>
      <c r="L65" s="530" t="s">
        <v>1938</v>
      </c>
      <c r="M65" s="530">
        <v>1</v>
      </c>
      <c r="N65" s="530">
        <v>1</v>
      </c>
      <c r="O65" s="530" t="s">
        <v>970</v>
      </c>
      <c r="P65" s="530" t="s">
        <v>970</v>
      </c>
      <c r="Q65" s="530">
        <v>1</v>
      </c>
      <c r="R65" s="530" t="s">
        <v>970</v>
      </c>
      <c r="S65" s="271"/>
    </row>
    <row r="66" spans="1:19" ht="42.75" hidden="1" customHeight="1" x14ac:dyDescent="0.3">
      <c r="B66" s="504" t="s">
        <v>1091</v>
      </c>
      <c r="C66" s="533" t="s">
        <v>1824</v>
      </c>
      <c r="D66" s="503" t="s">
        <v>966</v>
      </c>
      <c r="E66" s="503" t="s">
        <v>967</v>
      </c>
      <c r="F66" s="1019" t="s">
        <v>2031</v>
      </c>
      <c r="G66" s="1019" t="s">
        <v>2031</v>
      </c>
      <c r="H66" s="530"/>
      <c r="I66" s="522" t="s">
        <v>1092</v>
      </c>
      <c r="J66" s="530" t="s">
        <v>1093</v>
      </c>
      <c r="K66" s="530" t="s">
        <v>1937</v>
      </c>
      <c r="L66" s="530" t="s">
        <v>1938</v>
      </c>
      <c r="M66" s="530">
        <v>2</v>
      </c>
      <c r="N66" s="530">
        <v>1</v>
      </c>
      <c r="O66" s="530" t="s">
        <v>970</v>
      </c>
      <c r="P66" s="530" t="s">
        <v>970</v>
      </c>
      <c r="Q66" s="530">
        <v>1</v>
      </c>
      <c r="R66" s="530" t="s">
        <v>970</v>
      </c>
      <c r="S66" s="271"/>
    </row>
    <row r="67" spans="1:19" ht="28.8" hidden="1" x14ac:dyDescent="0.3">
      <c r="B67" s="504" t="s">
        <v>1094</v>
      </c>
      <c r="C67" s="533" t="s">
        <v>1415</v>
      </c>
      <c r="D67" s="503" t="s">
        <v>966</v>
      </c>
      <c r="E67" s="503" t="s">
        <v>967</v>
      </c>
      <c r="F67" s="1019" t="s">
        <v>2031</v>
      </c>
      <c r="G67" s="1019" t="s">
        <v>2031</v>
      </c>
      <c r="H67" s="530"/>
      <c r="I67" s="522" t="s">
        <v>1095</v>
      </c>
      <c r="J67" s="530" t="s">
        <v>1090</v>
      </c>
      <c r="K67" s="530" t="s">
        <v>1937</v>
      </c>
      <c r="L67" s="530" t="s">
        <v>1938</v>
      </c>
      <c r="M67" s="530">
        <v>1</v>
      </c>
      <c r="N67" s="530">
        <v>1</v>
      </c>
      <c r="O67" s="530" t="s">
        <v>970</v>
      </c>
      <c r="P67" s="530" t="s">
        <v>970</v>
      </c>
      <c r="Q67" s="530">
        <v>1</v>
      </c>
      <c r="R67" s="530" t="s">
        <v>970</v>
      </c>
      <c r="S67" s="271"/>
    </row>
    <row r="68" spans="1:19" ht="21" hidden="1" customHeight="1" x14ac:dyDescent="0.3">
      <c r="A68" s="792" t="s">
        <v>2030</v>
      </c>
      <c r="B68" s="529" t="s">
        <v>1096</v>
      </c>
      <c r="C68" s="533" t="s">
        <v>1825</v>
      </c>
      <c r="D68" s="503" t="s">
        <v>966</v>
      </c>
      <c r="E68" s="503" t="s">
        <v>967</v>
      </c>
      <c r="F68" s="1019" t="s">
        <v>2155</v>
      </c>
      <c r="G68" s="1019" t="s">
        <v>2155</v>
      </c>
      <c r="H68" s="530"/>
      <c r="I68" s="522" t="s">
        <v>1097</v>
      </c>
      <c r="J68" s="530" t="s">
        <v>1098</v>
      </c>
      <c r="K68" s="530" t="s">
        <v>1937</v>
      </c>
      <c r="L68" s="530" t="s">
        <v>1938</v>
      </c>
      <c r="M68" s="531">
        <v>2</v>
      </c>
      <c r="N68" s="531">
        <v>1</v>
      </c>
      <c r="O68" s="530" t="s">
        <v>970</v>
      </c>
      <c r="P68" s="530" t="s">
        <v>970</v>
      </c>
      <c r="Q68" s="530">
        <v>1</v>
      </c>
      <c r="R68" s="530" t="s">
        <v>970</v>
      </c>
      <c r="S68" s="271"/>
    </row>
    <row r="69" spans="1:19" ht="21" hidden="1" customHeight="1" x14ac:dyDescent="0.3">
      <c r="A69" s="792" t="s">
        <v>2030</v>
      </c>
      <c r="B69" s="529" t="s">
        <v>1099</v>
      </c>
      <c r="C69" s="533" t="s">
        <v>1417</v>
      </c>
      <c r="D69" s="503" t="s">
        <v>966</v>
      </c>
      <c r="E69" s="503" t="s">
        <v>967</v>
      </c>
      <c r="F69" s="1019" t="s">
        <v>2155</v>
      </c>
      <c r="G69" s="1019" t="s">
        <v>2155</v>
      </c>
      <c r="H69" s="530"/>
      <c r="I69" s="522" t="s">
        <v>1100</v>
      </c>
      <c r="J69" s="530" t="s">
        <v>1098</v>
      </c>
      <c r="K69" s="530" t="s">
        <v>1937</v>
      </c>
      <c r="L69" s="530" t="s">
        <v>1938</v>
      </c>
      <c r="M69" s="531">
        <v>2</v>
      </c>
      <c r="N69" s="531">
        <v>1</v>
      </c>
      <c r="O69" s="530" t="s">
        <v>970</v>
      </c>
      <c r="P69" s="530" t="s">
        <v>970</v>
      </c>
      <c r="Q69" s="530">
        <v>1</v>
      </c>
      <c r="R69" s="530" t="s">
        <v>970</v>
      </c>
      <c r="S69" s="271"/>
    </row>
    <row r="70" spans="1:19" ht="21" hidden="1" customHeight="1" x14ac:dyDescent="0.3">
      <c r="A70" s="1078" t="s">
        <v>2037</v>
      </c>
      <c r="B70" s="529" t="s">
        <v>1101</v>
      </c>
      <c r="C70" s="533" t="s">
        <v>1418</v>
      </c>
      <c r="D70" s="503" t="s">
        <v>966</v>
      </c>
      <c r="E70" s="503" t="s">
        <v>967</v>
      </c>
      <c r="F70" s="1019" t="s">
        <v>2155</v>
      </c>
      <c r="G70" s="1019" t="s">
        <v>2155</v>
      </c>
      <c r="H70" s="530"/>
      <c r="I70" s="522" t="s">
        <v>1102</v>
      </c>
      <c r="J70" s="530" t="s">
        <v>1103</v>
      </c>
      <c r="K70" s="530" t="s">
        <v>1937</v>
      </c>
      <c r="L70" s="530" t="s">
        <v>1938</v>
      </c>
      <c r="M70" s="531">
        <v>4</v>
      </c>
      <c r="N70" s="531">
        <v>1</v>
      </c>
      <c r="O70" s="530" t="s">
        <v>970</v>
      </c>
      <c r="P70" s="530" t="s">
        <v>970</v>
      </c>
      <c r="Q70" s="530">
        <v>1</v>
      </c>
      <c r="R70" s="530" t="s">
        <v>970</v>
      </c>
      <c r="S70" s="271"/>
    </row>
    <row r="71" spans="1:19" ht="28.8" hidden="1" x14ac:dyDescent="0.3">
      <c r="A71" s="260" t="s">
        <v>2037</v>
      </c>
      <c r="B71" s="504" t="s">
        <v>1104</v>
      </c>
      <c r="C71" s="533" t="s">
        <v>1419</v>
      </c>
      <c r="D71" s="503" t="s">
        <v>966</v>
      </c>
      <c r="E71" s="503" t="s">
        <v>967</v>
      </c>
      <c r="F71" s="1019" t="s">
        <v>2031</v>
      </c>
      <c r="G71" s="1019" t="s">
        <v>2031</v>
      </c>
      <c r="H71" s="530"/>
      <c r="I71" s="522" t="s">
        <v>1105</v>
      </c>
      <c r="J71" s="530" t="s">
        <v>1106</v>
      </c>
      <c r="K71" s="530" t="s">
        <v>1937</v>
      </c>
      <c r="L71" s="530" t="s">
        <v>1938</v>
      </c>
      <c r="M71" s="530">
        <v>1</v>
      </c>
      <c r="N71" s="530">
        <v>1</v>
      </c>
      <c r="O71" s="530" t="s">
        <v>970</v>
      </c>
      <c r="P71" s="530" t="s">
        <v>970</v>
      </c>
      <c r="Q71" s="530">
        <v>1</v>
      </c>
      <c r="R71" s="530" t="s">
        <v>970</v>
      </c>
      <c r="S71" s="271"/>
    </row>
    <row r="72" spans="1:19" ht="43.2" hidden="1" x14ac:dyDescent="0.3">
      <c r="B72" s="504" t="s">
        <v>1107</v>
      </c>
      <c r="C72" s="533" t="s">
        <v>1420</v>
      </c>
      <c r="D72" s="503" t="s">
        <v>966</v>
      </c>
      <c r="E72" s="503" t="s">
        <v>967</v>
      </c>
      <c r="F72" s="1019" t="s">
        <v>2031</v>
      </c>
      <c r="G72" s="1019" t="s">
        <v>2031</v>
      </c>
      <c r="H72" s="530"/>
      <c r="I72" s="522" t="s">
        <v>1108</v>
      </c>
      <c r="J72" s="530" t="s">
        <v>1106</v>
      </c>
      <c r="K72" s="530" t="s">
        <v>1937</v>
      </c>
      <c r="L72" s="530" t="s">
        <v>1938</v>
      </c>
      <c r="M72" s="530">
        <v>1</v>
      </c>
      <c r="N72" s="530">
        <v>1</v>
      </c>
      <c r="O72" s="530" t="s">
        <v>970</v>
      </c>
      <c r="P72" s="530" t="s">
        <v>970</v>
      </c>
      <c r="Q72" s="530">
        <v>1</v>
      </c>
      <c r="R72" s="530" t="s">
        <v>970</v>
      </c>
      <c r="S72" s="271"/>
    </row>
    <row r="73" spans="1:19" ht="53.25" hidden="1" customHeight="1" x14ac:dyDescent="0.25">
      <c r="B73" s="524"/>
      <c r="C73" s="532" t="s">
        <v>1826</v>
      </c>
      <c r="D73" s="526"/>
      <c r="E73" s="526"/>
      <c r="F73" s="1018"/>
      <c r="G73" s="527"/>
      <c r="H73" s="527"/>
      <c r="I73" s="1016"/>
      <c r="J73" s="527"/>
      <c r="K73" s="527"/>
      <c r="L73" s="527"/>
      <c r="M73" s="528"/>
      <c r="N73" s="528"/>
      <c r="O73" s="528"/>
      <c r="P73" s="528"/>
      <c r="Q73" s="528"/>
      <c r="R73" s="528"/>
      <c r="S73" s="271"/>
    </row>
    <row r="74" spans="1:19" ht="21" hidden="1" customHeight="1" x14ac:dyDescent="0.25">
      <c r="A74" s="792" t="s">
        <v>2030</v>
      </c>
      <c r="B74" s="529" t="s">
        <v>1109</v>
      </c>
      <c r="C74" s="503" t="s">
        <v>1518</v>
      </c>
      <c r="D74" s="503" t="s">
        <v>966</v>
      </c>
      <c r="E74" s="503" t="s">
        <v>967</v>
      </c>
      <c r="F74" s="1019" t="s">
        <v>2155</v>
      </c>
      <c r="G74" s="1011" t="s">
        <v>2155</v>
      </c>
      <c r="H74" s="530"/>
      <c r="I74" s="522" t="s">
        <v>1110</v>
      </c>
      <c r="J74" s="530">
        <v>13</v>
      </c>
      <c r="K74" s="530" t="s">
        <v>1939</v>
      </c>
      <c r="L74" s="530" t="s">
        <v>1940</v>
      </c>
      <c r="M74" s="531">
        <v>2</v>
      </c>
      <c r="N74" s="531">
        <v>1</v>
      </c>
      <c r="O74" s="530" t="s">
        <v>970</v>
      </c>
      <c r="P74" s="530" t="s">
        <v>970</v>
      </c>
      <c r="Q74" s="530">
        <v>1</v>
      </c>
      <c r="R74" s="530" t="s">
        <v>970</v>
      </c>
      <c r="S74" s="271"/>
    </row>
    <row r="75" spans="1:19" ht="34.5" hidden="1" customHeight="1" x14ac:dyDescent="0.25">
      <c r="A75" s="260" t="s">
        <v>2030</v>
      </c>
      <c r="B75" s="524"/>
      <c r="C75" s="532" t="s">
        <v>1827</v>
      </c>
      <c r="D75" s="526"/>
      <c r="E75" s="526"/>
      <c r="F75" s="1018"/>
      <c r="G75" s="527"/>
      <c r="H75" s="527"/>
      <c r="I75" s="1016"/>
      <c r="J75" s="527"/>
      <c r="K75" s="527"/>
      <c r="L75" s="527"/>
      <c r="M75" s="528"/>
      <c r="N75" s="528"/>
      <c r="O75" s="528"/>
      <c r="P75" s="528"/>
      <c r="Q75" s="528"/>
      <c r="R75" s="528"/>
      <c r="S75" s="271"/>
    </row>
    <row r="76" spans="1:19" ht="28.8" hidden="1" x14ac:dyDescent="0.25">
      <c r="B76" s="520" t="s">
        <v>1111</v>
      </c>
      <c r="C76" s="503" t="s">
        <v>1546</v>
      </c>
      <c r="D76" s="503" t="s">
        <v>980</v>
      </c>
      <c r="E76" s="503" t="s">
        <v>970</v>
      </c>
      <c r="F76" s="1019" t="s">
        <v>2031</v>
      </c>
      <c r="G76" s="1019" t="s">
        <v>2031</v>
      </c>
      <c r="H76" s="530"/>
      <c r="I76" s="522" t="s">
        <v>1112</v>
      </c>
      <c r="J76" s="530" t="s">
        <v>1113</v>
      </c>
      <c r="K76" s="530" t="s">
        <v>1941</v>
      </c>
      <c r="L76" s="530" t="s">
        <v>1942</v>
      </c>
      <c r="M76" s="530">
        <v>1</v>
      </c>
      <c r="N76" s="530">
        <v>1</v>
      </c>
      <c r="O76" s="530" t="s">
        <v>970</v>
      </c>
      <c r="P76" s="530" t="s">
        <v>970</v>
      </c>
      <c r="Q76" s="530">
        <v>1</v>
      </c>
      <c r="R76" s="530" t="s">
        <v>970</v>
      </c>
      <c r="S76" s="271"/>
    </row>
    <row r="77" spans="1:19" ht="28.8" hidden="1" x14ac:dyDescent="0.25">
      <c r="B77" s="520" t="s">
        <v>1114</v>
      </c>
      <c r="C77" s="503" t="s">
        <v>1547</v>
      </c>
      <c r="D77" s="503" t="s">
        <v>966</v>
      </c>
      <c r="E77" s="503" t="s">
        <v>967</v>
      </c>
      <c r="F77" s="1019" t="s">
        <v>2031</v>
      </c>
      <c r="G77" s="1019" t="s">
        <v>2031</v>
      </c>
      <c r="H77" s="530"/>
      <c r="I77" s="522" t="s">
        <v>1115</v>
      </c>
      <c r="J77" s="530" t="s">
        <v>1116</v>
      </c>
      <c r="K77" s="530" t="s">
        <v>1941</v>
      </c>
      <c r="L77" s="530" t="s">
        <v>1942</v>
      </c>
      <c r="M77" s="530" t="s">
        <v>1117</v>
      </c>
      <c r="N77" s="530">
        <v>1</v>
      </c>
      <c r="O77" s="530" t="s">
        <v>970</v>
      </c>
      <c r="P77" s="530" t="s">
        <v>970</v>
      </c>
      <c r="Q77" s="530">
        <v>1</v>
      </c>
      <c r="R77" s="530" t="s">
        <v>970</v>
      </c>
      <c r="S77" s="271"/>
    </row>
    <row r="78" spans="1:19" ht="30" hidden="1" customHeight="1" x14ac:dyDescent="0.25">
      <c r="B78" s="520" t="s">
        <v>1118</v>
      </c>
      <c r="C78" s="503" t="s">
        <v>1548</v>
      </c>
      <c r="D78" s="503" t="s">
        <v>966</v>
      </c>
      <c r="E78" s="503" t="s">
        <v>967</v>
      </c>
      <c r="F78" s="1019" t="s">
        <v>2031</v>
      </c>
      <c r="G78" s="1019" t="s">
        <v>2031</v>
      </c>
      <c r="H78" s="530"/>
      <c r="I78" s="522" t="s">
        <v>1119</v>
      </c>
      <c r="J78" s="530" t="s">
        <v>1120</v>
      </c>
      <c r="K78" s="530" t="s">
        <v>1941</v>
      </c>
      <c r="L78" s="530" t="s">
        <v>1942</v>
      </c>
      <c r="M78" s="530">
        <v>2</v>
      </c>
      <c r="N78" s="530">
        <v>1</v>
      </c>
      <c r="O78" s="530" t="s">
        <v>970</v>
      </c>
      <c r="P78" s="530" t="s">
        <v>970</v>
      </c>
      <c r="Q78" s="530">
        <v>1</v>
      </c>
      <c r="R78" s="530" t="s">
        <v>970</v>
      </c>
      <c r="S78" s="271"/>
    </row>
    <row r="79" spans="1:19" ht="33" hidden="1" customHeight="1" x14ac:dyDescent="0.25">
      <c r="B79" s="520" t="s">
        <v>1121</v>
      </c>
      <c r="C79" s="503" t="s">
        <v>1549</v>
      </c>
      <c r="D79" s="503" t="s">
        <v>966</v>
      </c>
      <c r="E79" s="503" t="s">
        <v>967</v>
      </c>
      <c r="F79" s="1019" t="s">
        <v>2031</v>
      </c>
      <c r="G79" s="1019" t="s">
        <v>2031</v>
      </c>
      <c r="H79" s="530"/>
      <c r="I79" s="522" t="s">
        <v>1122</v>
      </c>
      <c r="J79" s="530" t="s">
        <v>1123</v>
      </c>
      <c r="K79" s="530" t="s">
        <v>1941</v>
      </c>
      <c r="L79" s="530" t="s">
        <v>1942</v>
      </c>
      <c r="M79" s="530">
        <v>2</v>
      </c>
      <c r="N79" s="530">
        <v>1</v>
      </c>
      <c r="O79" s="530" t="s">
        <v>970</v>
      </c>
      <c r="P79" s="530" t="s">
        <v>970</v>
      </c>
      <c r="Q79" s="530">
        <v>1</v>
      </c>
      <c r="R79" s="530" t="s">
        <v>970</v>
      </c>
      <c r="S79" s="271"/>
    </row>
    <row r="80" spans="1:19" ht="28.8" hidden="1" x14ac:dyDescent="0.25">
      <c r="B80" s="520" t="s">
        <v>1124</v>
      </c>
      <c r="C80" s="503" t="s">
        <v>1550</v>
      </c>
      <c r="D80" s="503" t="s">
        <v>966</v>
      </c>
      <c r="E80" s="503" t="s">
        <v>967</v>
      </c>
      <c r="F80" s="1019" t="s">
        <v>2031</v>
      </c>
      <c r="G80" s="1019" t="s">
        <v>2031</v>
      </c>
      <c r="H80" s="530"/>
      <c r="I80" s="522" t="s">
        <v>1125</v>
      </c>
      <c r="J80" s="530" t="s">
        <v>1123</v>
      </c>
      <c r="K80" s="530" t="s">
        <v>1941</v>
      </c>
      <c r="L80" s="530" t="s">
        <v>1942</v>
      </c>
      <c r="M80" s="530">
        <v>2</v>
      </c>
      <c r="N80" s="530">
        <v>1</v>
      </c>
      <c r="O80" s="530" t="s">
        <v>970</v>
      </c>
      <c r="P80" s="530" t="s">
        <v>970</v>
      </c>
      <c r="Q80" s="530">
        <v>1</v>
      </c>
      <c r="R80" s="530" t="s">
        <v>970</v>
      </c>
      <c r="S80" s="271"/>
    </row>
    <row r="81" spans="1:19" ht="28.8" hidden="1" x14ac:dyDescent="0.25">
      <c r="B81" s="520" t="s">
        <v>1126</v>
      </c>
      <c r="C81" s="503" t="s">
        <v>1551</v>
      </c>
      <c r="D81" s="503" t="s">
        <v>966</v>
      </c>
      <c r="E81" s="503" t="s">
        <v>967</v>
      </c>
      <c r="F81" s="1019" t="s">
        <v>2031</v>
      </c>
      <c r="G81" s="1019" t="s">
        <v>2031</v>
      </c>
      <c r="H81" s="530"/>
      <c r="I81" s="522" t="s">
        <v>1127</v>
      </c>
      <c r="J81" s="530" t="s">
        <v>1128</v>
      </c>
      <c r="K81" s="530" t="s">
        <v>1941</v>
      </c>
      <c r="L81" s="530" t="s">
        <v>1942</v>
      </c>
      <c r="M81" s="530">
        <v>2</v>
      </c>
      <c r="N81" s="530">
        <v>1</v>
      </c>
      <c r="O81" s="530" t="s">
        <v>970</v>
      </c>
      <c r="P81" s="530" t="s">
        <v>970</v>
      </c>
      <c r="Q81" s="530">
        <v>1</v>
      </c>
      <c r="R81" s="530" t="s">
        <v>970</v>
      </c>
      <c r="S81" s="271"/>
    </row>
    <row r="82" spans="1:19" ht="21" hidden="1" customHeight="1" x14ac:dyDescent="0.25">
      <c r="A82" s="1073" t="s">
        <v>2249</v>
      </c>
      <c r="B82" s="1058" t="s">
        <v>2256</v>
      </c>
      <c r="C82" s="503" t="s">
        <v>1552</v>
      </c>
      <c r="D82" s="503" t="s">
        <v>966</v>
      </c>
      <c r="E82" s="503" t="s">
        <v>967</v>
      </c>
      <c r="F82" s="1019" t="s">
        <v>2031</v>
      </c>
      <c r="G82" s="1019" t="s">
        <v>2031</v>
      </c>
      <c r="H82" s="1027" t="s">
        <v>2254</v>
      </c>
      <c r="I82" s="522" t="s">
        <v>1129</v>
      </c>
      <c r="J82" s="530" t="s">
        <v>1130</v>
      </c>
      <c r="K82" s="530" t="s">
        <v>1941</v>
      </c>
      <c r="L82" s="530" t="s">
        <v>1942</v>
      </c>
      <c r="M82" s="531">
        <v>2</v>
      </c>
      <c r="N82" s="531">
        <v>1</v>
      </c>
      <c r="O82" s="530" t="s">
        <v>970</v>
      </c>
      <c r="P82" s="530" t="s">
        <v>970</v>
      </c>
      <c r="Q82" s="530">
        <v>1</v>
      </c>
      <c r="R82" s="530" t="s">
        <v>970</v>
      </c>
      <c r="S82" s="271"/>
    </row>
    <row r="83" spans="1:19" ht="21" hidden="1" customHeight="1" x14ac:dyDescent="0.25">
      <c r="A83" s="1078" t="s">
        <v>2037</v>
      </c>
      <c r="B83" s="521" t="s">
        <v>1131</v>
      </c>
      <c r="C83" s="503" t="s">
        <v>1553</v>
      </c>
      <c r="D83" s="503" t="s">
        <v>966</v>
      </c>
      <c r="E83" s="503" t="s">
        <v>967</v>
      </c>
      <c r="F83" s="1019" t="s">
        <v>2155</v>
      </c>
      <c r="G83" s="1019" t="s">
        <v>2155</v>
      </c>
      <c r="H83" s="530"/>
      <c r="I83" s="522" t="s">
        <v>1132</v>
      </c>
      <c r="J83" s="530" t="s">
        <v>1133</v>
      </c>
      <c r="K83" s="530" t="s">
        <v>1941</v>
      </c>
      <c r="L83" s="530" t="s">
        <v>1942</v>
      </c>
      <c r="M83" s="531">
        <v>4</v>
      </c>
      <c r="N83" s="531">
        <v>1</v>
      </c>
      <c r="O83" s="530" t="s">
        <v>970</v>
      </c>
      <c r="P83" s="530" t="s">
        <v>970</v>
      </c>
      <c r="Q83" s="530">
        <v>1</v>
      </c>
      <c r="R83" s="530" t="s">
        <v>970</v>
      </c>
      <c r="S83" s="271"/>
    </row>
    <row r="84" spans="1:19" ht="14.4" hidden="1" x14ac:dyDescent="0.25">
      <c r="A84" s="260" t="s">
        <v>2037</v>
      </c>
      <c r="B84" s="520" t="s">
        <v>1134</v>
      </c>
      <c r="C84" s="503" t="s">
        <v>1554</v>
      </c>
      <c r="D84" s="503" t="s">
        <v>966</v>
      </c>
      <c r="E84" s="503" t="s">
        <v>967</v>
      </c>
      <c r="F84" s="1019" t="s">
        <v>2031</v>
      </c>
      <c r="G84" s="1019" t="s">
        <v>2031</v>
      </c>
      <c r="H84" s="530"/>
      <c r="I84" s="522" t="s">
        <v>1135</v>
      </c>
      <c r="J84" s="530" t="s">
        <v>1136</v>
      </c>
      <c r="K84" s="530" t="s">
        <v>1941</v>
      </c>
      <c r="L84" s="530" t="s">
        <v>1942</v>
      </c>
      <c r="M84" s="530">
        <v>2</v>
      </c>
      <c r="N84" s="530">
        <v>1</v>
      </c>
      <c r="O84" s="530" t="s">
        <v>970</v>
      </c>
      <c r="P84" s="530" t="s">
        <v>970</v>
      </c>
      <c r="Q84" s="530">
        <v>1</v>
      </c>
      <c r="R84" s="530" t="s">
        <v>970</v>
      </c>
      <c r="S84" s="271"/>
    </row>
    <row r="85" spans="1:19" ht="34.5" hidden="1" customHeight="1" x14ac:dyDescent="0.25">
      <c r="A85" s="269"/>
      <c r="B85" s="524"/>
      <c r="C85" s="532" t="s">
        <v>1828</v>
      </c>
      <c r="D85" s="526"/>
      <c r="E85" s="526"/>
      <c r="F85" s="1018"/>
      <c r="G85" s="527"/>
      <c r="H85" s="527"/>
      <c r="I85" s="1016"/>
      <c r="J85" s="527"/>
      <c r="K85" s="527"/>
      <c r="L85" s="528"/>
      <c r="M85" s="528"/>
      <c r="N85" s="528"/>
      <c r="O85" s="528"/>
      <c r="P85" s="528"/>
      <c r="Q85" s="528"/>
      <c r="R85" s="528"/>
      <c r="S85" s="271"/>
    </row>
    <row r="86" spans="1:19" ht="28.8" hidden="1" x14ac:dyDescent="0.25">
      <c r="A86" s="270"/>
      <c r="B86" s="520" t="s">
        <v>1137</v>
      </c>
      <c r="C86" s="503" t="s">
        <v>1637</v>
      </c>
      <c r="D86" s="503" t="s">
        <v>980</v>
      </c>
      <c r="E86" s="503" t="s">
        <v>970</v>
      </c>
      <c r="F86" s="1019" t="s">
        <v>2031</v>
      </c>
      <c r="G86" s="1019" t="s">
        <v>2031</v>
      </c>
      <c r="H86" s="530"/>
      <c r="I86" s="522" t="s">
        <v>1138</v>
      </c>
      <c r="J86" s="530" t="s">
        <v>1139</v>
      </c>
      <c r="K86" s="530" t="s">
        <v>1858</v>
      </c>
      <c r="L86" s="530" t="s">
        <v>1943</v>
      </c>
      <c r="M86" s="530">
        <v>1</v>
      </c>
      <c r="N86" s="530">
        <v>1</v>
      </c>
      <c r="O86" s="530" t="s">
        <v>970</v>
      </c>
      <c r="P86" s="530" t="s">
        <v>970</v>
      </c>
      <c r="Q86" s="530">
        <v>1</v>
      </c>
      <c r="R86" s="530" t="s">
        <v>970</v>
      </c>
      <c r="S86" s="271"/>
    </row>
    <row r="87" spans="1:19" ht="28.8" hidden="1" x14ac:dyDescent="0.25">
      <c r="A87" s="270"/>
      <c r="B87" s="520" t="s">
        <v>1140</v>
      </c>
      <c r="C87" s="503" t="s">
        <v>1638</v>
      </c>
      <c r="D87" s="503" t="s">
        <v>966</v>
      </c>
      <c r="E87" s="503" t="s">
        <v>967</v>
      </c>
      <c r="F87" s="1019" t="s">
        <v>2031</v>
      </c>
      <c r="G87" s="1019" t="s">
        <v>2031</v>
      </c>
      <c r="H87" s="530"/>
      <c r="I87" s="522" t="s">
        <v>1141</v>
      </c>
      <c r="J87" s="530" t="s">
        <v>1142</v>
      </c>
      <c r="K87" s="530" t="s">
        <v>1858</v>
      </c>
      <c r="L87" s="530" t="s">
        <v>1943</v>
      </c>
      <c r="M87" s="530">
        <v>2</v>
      </c>
      <c r="N87" s="530">
        <v>1</v>
      </c>
      <c r="O87" s="530" t="s">
        <v>970</v>
      </c>
      <c r="P87" s="530" t="s">
        <v>970</v>
      </c>
      <c r="Q87" s="530">
        <v>1</v>
      </c>
      <c r="R87" s="530" t="s">
        <v>970</v>
      </c>
      <c r="S87" s="271"/>
    </row>
    <row r="88" spans="1:19" ht="28.8" hidden="1" x14ac:dyDescent="0.25">
      <c r="A88" s="270"/>
      <c r="B88" s="520" t="s">
        <v>1143</v>
      </c>
      <c r="C88" s="503" t="s">
        <v>1639</v>
      </c>
      <c r="D88" s="503" t="s">
        <v>966</v>
      </c>
      <c r="E88" s="503" t="s">
        <v>967</v>
      </c>
      <c r="F88" s="1019" t="s">
        <v>2031</v>
      </c>
      <c r="G88" s="1019" t="s">
        <v>2031</v>
      </c>
      <c r="H88" s="530"/>
      <c r="I88" s="522" t="s">
        <v>1141</v>
      </c>
      <c r="J88" s="530" t="s">
        <v>1142</v>
      </c>
      <c r="K88" s="530" t="s">
        <v>1858</v>
      </c>
      <c r="L88" s="530" t="s">
        <v>1943</v>
      </c>
      <c r="M88" s="530">
        <v>2</v>
      </c>
      <c r="N88" s="530">
        <v>1</v>
      </c>
      <c r="O88" s="530" t="s">
        <v>970</v>
      </c>
      <c r="P88" s="530" t="s">
        <v>970</v>
      </c>
      <c r="Q88" s="530">
        <v>1</v>
      </c>
      <c r="R88" s="530" t="s">
        <v>970</v>
      </c>
      <c r="S88" s="271"/>
    </row>
    <row r="89" spans="1:19" ht="43.2" hidden="1" x14ac:dyDescent="0.25">
      <c r="A89" s="270"/>
      <c r="B89" s="520" t="s">
        <v>1144</v>
      </c>
      <c r="C89" s="503" t="s">
        <v>1681</v>
      </c>
      <c r="D89" s="503" t="s">
        <v>966</v>
      </c>
      <c r="E89" s="503" t="s">
        <v>967</v>
      </c>
      <c r="F89" s="1019" t="s">
        <v>2031</v>
      </c>
      <c r="G89" s="1019" t="s">
        <v>2031</v>
      </c>
      <c r="H89" s="530"/>
      <c r="I89" s="522" t="s">
        <v>1145</v>
      </c>
      <c r="J89" s="530" t="s">
        <v>1146</v>
      </c>
      <c r="K89" s="530" t="s">
        <v>1858</v>
      </c>
      <c r="L89" s="530" t="s">
        <v>1943</v>
      </c>
      <c r="M89" s="530">
        <v>2</v>
      </c>
      <c r="N89" s="530">
        <v>1</v>
      </c>
      <c r="O89" s="530" t="s">
        <v>970</v>
      </c>
      <c r="P89" s="530" t="s">
        <v>970</v>
      </c>
      <c r="Q89" s="530">
        <v>1</v>
      </c>
      <c r="R89" s="530" t="s">
        <v>970</v>
      </c>
      <c r="S89" s="271"/>
    </row>
    <row r="90" spans="1:19" ht="43.2" hidden="1" x14ac:dyDescent="0.25">
      <c r="A90" s="270"/>
      <c r="B90" s="520" t="s">
        <v>1147</v>
      </c>
      <c r="C90" s="503" t="s">
        <v>1704</v>
      </c>
      <c r="D90" s="503" t="s">
        <v>966</v>
      </c>
      <c r="E90" s="503" t="s">
        <v>967</v>
      </c>
      <c r="F90" s="1019" t="s">
        <v>2031</v>
      </c>
      <c r="G90" s="1019" t="s">
        <v>2031</v>
      </c>
      <c r="H90" s="530"/>
      <c r="I90" s="522" t="s">
        <v>1148</v>
      </c>
      <c r="J90" s="530" t="s">
        <v>1146</v>
      </c>
      <c r="K90" s="530" t="s">
        <v>1858</v>
      </c>
      <c r="L90" s="530" t="s">
        <v>1943</v>
      </c>
      <c r="M90" s="530">
        <v>2</v>
      </c>
      <c r="N90" s="530">
        <v>1</v>
      </c>
      <c r="O90" s="530" t="s">
        <v>970</v>
      </c>
      <c r="P90" s="530" t="s">
        <v>970</v>
      </c>
      <c r="Q90" s="530">
        <v>1</v>
      </c>
      <c r="R90" s="530" t="s">
        <v>970</v>
      </c>
      <c r="S90" s="271"/>
    </row>
    <row r="91" spans="1:19" ht="28.8" hidden="1" x14ac:dyDescent="0.25">
      <c r="A91" s="270"/>
      <c r="B91" s="520" t="s">
        <v>1149</v>
      </c>
      <c r="C91" s="503" t="s">
        <v>1642</v>
      </c>
      <c r="D91" s="503" t="s">
        <v>966</v>
      </c>
      <c r="E91" s="503" t="s">
        <v>967</v>
      </c>
      <c r="F91" s="1019" t="s">
        <v>2031</v>
      </c>
      <c r="G91" s="1019" t="s">
        <v>2031</v>
      </c>
      <c r="H91" s="530"/>
      <c r="I91" s="522" t="s">
        <v>1150</v>
      </c>
      <c r="J91" s="530" t="s">
        <v>1151</v>
      </c>
      <c r="K91" s="530" t="s">
        <v>1858</v>
      </c>
      <c r="L91" s="530" t="s">
        <v>1943</v>
      </c>
      <c r="M91" s="530">
        <v>2</v>
      </c>
      <c r="N91" s="530">
        <v>1</v>
      </c>
      <c r="O91" s="530" t="s">
        <v>970</v>
      </c>
      <c r="P91" s="530" t="s">
        <v>970</v>
      </c>
      <c r="Q91" s="530">
        <v>1</v>
      </c>
      <c r="R91" s="530" t="s">
        <v>970</v>
      </c>
      <c r="S91" s="271"/>
    </row>
    <row r="92" spans="1:19" ht="42" hidden="1" customHeight="1" x14ac:dyDescent="0.25">
      <c r="A92" s="270"/>
      <c r="B92" s="524"/>
      <c r="C92" s="532" t="s">
        <v>1829</v>
      </c>
      <c r="D92" s="526"/>
      <c r="E92" s="526"/>
      <c r="F92" s="1018"/>
      <c r="G92" s="527"/>
      <c r="H92" s="527"/>
      <c r="I92" s="1016"/>
      <c r="J92" s="527"/>
      <c r="K92" s="527"/>
      <c r="L92" s="528"/>
      <c r="M92" s="528"/>
      <c r="N92" s="528"/>
      <c r="O92" s="528"/>
      <c r="P92" s="528"/>
      <c r="Q92" s="528"/>
      <c r="R92" s="528"/>
      <c r="S92" s="271"/>
    </row>
    <row r="93" spans="1:19" ht="28.8" hidden="1" x14ac:dyDescent="0.25">
      <c r="A93" s="270"/>
      <c r="B93" s="504" t="s">
        <v>1152</v>
      </c>
      <c r="C93" s="503" t="s">
        <v>1718</v>
      </c>
      <c r="D93" s="503" t="s">
        <v>980</v>
      </c>
      <c r="E93" s="503" t="s">
        <v>970</v>
      </c>
      <c r="F93" s="1019" t="s">
        <v>2031</v>
      </c>
      <c r="G93" s="1019" t="s">
        <v>2031</v>
      </c>
      <c r="H93" s="530"/>
      <c r="I93" s="522" t="s">
        <v>1153</v>
      </c>
      <c r="J93" s="530" t="s">
        <v>1154</v>
      </c>
      <c r="K93" s="530" t="s">
        <v>1860</v>
      </c>
      <c r="L93" s="530" t="s">
        <v>1944</v>
      </c>
      <c r="M93" s="530">
        <v>1</v>
      </c>
      <c r="N93" s="530">
        <v>1</v>
      </c>
      <c r="O93" s="530" t="s">
        <v>1155</v>
      </c>
      <c r="P93" s="530" t="s">
        <v>970</v>
      </c>
      <c r="Q93" s="530">
        <v>1</v>
      </c>
      <c r="R93" s="530" t="s">
        <v>1155</v>
      </c>
      <c r="S93" s="271"/>
    </row>
    <row r="94" spans="1:19" ht="28.8" hidden="1" x14ac:dyDescent="0.25">
      <c r="A94" s="270"/>
      <c r="B94" s="520" t="s">
        <v>1156</v>
      </c>
      <c r="C94" s="503" t="s">
        <v>1712</v>
      </c>
      <c r="D94" s="503" t="s">
        <v>966</v>
      </c>
      <c r="E94" s="503" t="s">
        <v>967</v>
      </c>
      <c r="F94" s="1019" t="s">
        <v>2031</v>
      </c>
      <c r="G94" s="1019" t="s">
        <v>2031</v>
      </c>
      <c r="H94" s="530"/>
      <c r="I94" s="522" t="s">
        <v>1157</v>
      </c>
      <c r="J94" s="530" t="s">
        <v>1158</v>
      </c>
      <c r="K94" s="530" t="s">
        <v>1860</v>
      </c>
      <c r="L94" s="530" t="s">
        <v>1944</v>
      </c>
      <c r="M94" s="530">
        <v>2</v>
      </c>
      <c r="N94" s="530">
        <v>1</v>
      </c>
      <c r="O94" s="530" t="s">
        <v>970</v>
      </c>
      <c r="P94" s="530" t="s">
        <v>970</v>
      </c>
      <c r="Q94" s="530">
        <v>1</v>
      </c>
      <c r="R94" s="530" t="s">
        <v>970</v>
      </c>
      <c r="S94" s="271"/>
    </row>
    <row r="95" spans="1:19" ht="43.2" hidden="1" x14ac:dyDescent="0.25">
      <c r="A95" s="270"/>
      <c r="B95" s="504" t="s">
        <v>1159</v>
      </c>
      <c r="C95" s="503" t="s">
        <v>1728</v>
      </c>
      <c r="D95" s="503" t="s">
        <v>980</v>
      </c>
      <c r="E95" s="503" t="s">
        <v>970</v>
      </c>
      <c r="F95" s="1019" t="s">
        <v>2031</v>
      </c>
      <c r="G95" s="1019" t="s">
        <v>2031</v>
      </c>
      <c r="H95" s="530"/>
      <c r="I95" s="522" t="s">
        <v>1160</v>
      </c>
      <c r="J95" s="530" t="s">
        <v>1161</v>
      </c>
      <c r="K95" s="530" t="s">
        <v>1860</v>
      </c>
      <c r="L95" s="530" t="s">
        <v>1944</v>
      </c>
      <c r="M95" s="530">
        <v>1</v>
      </c>
      <c r="N95" s="530">
        <v>1</v>
      </c>
      <c r="O95" s="530" t="s">
        <v>970</v>
      </c>
      <c r="P95" s="530" t="s">
        <v>970</v>
      </c>
      <c r="Q95" s="530">
        <v>1</v>
      </c>
      <c r="R95" s="530" t="s">
        <v>970</v>
      </c>
      <c r="S95" s="271"/>
    </row>
    <row r="96" spans="1:19" ht="27" hidden="1" customHeight="1" x14ac:dyDescent="0.25">
      <c r="A96" s="270"/>
      <c r="B96" s="520" t="s">
        <v>1162</v>
      </c>
      <c r="C96" s="503" t="s">
        <v>1714</v>
      </c>
      <c r="D96" s="503" t="s">
        <v>966</v>
      </c>
      <c r="E96" s="503" t="s">
        <v>967</v>
      </c>
      <c r="F96" s="1019" t="s">
        <v>2031</v>
      </c>
      <c r="G96" s="1019" t="s">
        <v>2031</v>
      </c>
      <c r="H96" s="530"/>
      <c r="I96" s="522" t="s">
        <v>1163</v>
      </c>
      <c r="J96" s="530" t="s">
        <v>1164</v>
      </c>
      <c r="K96" s="530" t="s">
        <v>1860</v>
      </c>
      <c r="L96" s="530" t="s">
        <v>1944</v>
      </c>
      <c r="M96" s="530">
        <v>2</v>
      </c>
      <c r="N96" s="530">
        <v>1</v>
      </c>
      <c r="O96" s="530" t="s">
        <v>970</v>
      </c>
      <c r="P96" s="530" t="s">
        <v>970</v>
      </c>
      <c r="Q96" s="530">
        <v>1</v>
      </c>
      <c r="R96" s="530" t="s">
        <v>970</v>
      </c>
      <c r="S96" s="271"/>
    </row>
    <row r="97" spans="1:19" ht="21" hidden="1" customHeight="1" x14ac:dyDescent="0.25">
      <c r="A97" s="1075" t="s">
        <v>2038</v>
      </c>
      <c r="B97" s="521" t="s">
        <v>1165</v>
      </c>
      <c r="C97" s="503" t="s">
        <v>1715</v>
      </c>
      <c r="D97" s="503" t="s">
        <v>966</v>
      </c>
      <c r="E97" s="503" t="s">
        <v>967</v>
      </c>
      <c r="F97" s="1019" t="s">
        <v>2031</v>
      </c>
      <c r="G97" s="1019" t="s">
        <v>2031</v>
      </c>
      <c r="H97" s="1027" t="s">
        <v>2252</v>
      </c>
      <c r="I97" s="522" t="s">
        <v>1102</v>
      </c>
      <c r="J97" s="530" t="s">
        <v>1166</v>
      </c>
      <c r="K97" s="530" t="s">
        <v>1860</v>
      </c>
      <c r="L97" s="530" t="s">
        <v>1944</v>
      </c>
      <c r="M97" s="531">
        <v>4</v>
      </c>
      <c r="N97" s="531">
        <v>1</v>
      </c>
      <c r="O97" s="530" t="s">
        <v>970</v>
      </c>
      <c r="P97" s="530" t="s">
        <v>970</v>
      </c>
      <c r="Q97" s="530">
        <v>1</v>
      </c>
      <c r="R97" s="530" t="s">
        <v>970</v>
      </c>
      <c r="S97" s="271"/>
    </row>
    <row r="98" spans="1:19" ht="39.6" hidden="1" x14ac:dyDescent="0.25">
      <c r="A98" s="791" t="s">
        <v>2038</v>
      </c>
      <c r="B98" s="504" t="s">
        <v>1167</v>
      </c>
      <c r="C98" s="503" t="s">
        <v>1716</v>
      </c>
      <c r="D98" s="503" t="s">
        <v>966</v>
      </c>
      <c r="E98" s="503" t="s">
        <v>967</v>
      </c>
      <c r="F98" s="1019" t="s">
        <v>2031</v>
      </c>
      <c r="G98" s="1019" t="s">
        <v>2031</v>
      </c>
      <c r="H98" s="530"/>
      <c r="I98" s="522" t="s">
        <v>1168</v>
      </c>
      <c r="J98" s="530" t="s">
        <v>1169</v>
      </c>
      <c r="K98" s="530" t="s">
        <v>1860</v>
      </c>
      <c r="L98" s="530" t="s">
        <v>1944</v>
      </c>
      <c r="M98" s="530">
        <v>2</v>
      </c>
      <c r="N98" s="530">
        <v>1</v>
      </c>
      <c r="O98" s="530" t="s">
        <v>970</v>
      </c>
      <c r="P98" s="530" t="s">
        <v>970</v>
      </c>
      <c r="Q98" s="530">
        <v>1</v>
      </c>
      <c r="R98" s="530" t="s">
        <v>970</v>
      </c>
      <c r="S98" s="271"/>
    </row>
    <row r="99" spans="1:19" ht="14.4" hidden="1" x14ac:dyDescent="0.25">
      <c r="A99" s="270"/>
      <c r="B99" s="504" t="s">
        <v>1170</v>
      </c>
      <c r="C99" s="503" t="s">
        <v>1717</v>
      </c>
      <c r="D99" s="503" t="s">
        <v>966</v>
      </c>
      <c r="E99" s="503" t="s">
        <v>991</v>
      </c>
      <c r="F99" s="1019" t="s">
        <v>2031</v>
      </c>
      <c r="G99" s="1019" t="s">
        <v>2031</v>
      </c>
      <c r="H99" s="530"/>
      <c r="I99" s="522" t="s">
        <v>1171</v>
      </c>
      <c r="J99" s="530" t="s">
        <v>1172</v>
      </c>
      <c r="K99" s="530" t="s">
        <v>1860</v>
      </c>
      <c r="L99" s="530" t="s">
        <v>1944</v>
      </c>
      <c r="M99" s="530">
        <v>2</v>
      </c>
      <c r="N99" s="530">
        <v>1</v>
      </c>
      <c r="O99" s="530" t="s">
        <v>970</v>
      </c>
      <c r="P99" s="530" t="s">
        <v>970</v>
      </c>
      <c r="Q99" s="530">
        <v>1</v>
      </c>
      <c r="R99" s="530" t="s">
        <v>970</v>
      </c>
      <c r="S99" s="271"/>
    </row>
    <row r="100" spans="1:19" ht="31.5" hidden="1" customHeight="1" x14ac:dyDescent="0.25">
      <c r="A100" s="270"/>
      <c r="B100" s="524"/>
      <c r="C100" s="532" t="s">
        <v>1864</v>
      </c>
      <c r="D100" s="526"/>
      <c r="E100" s="526"/>
      <c r="F100" s="1018"/>
      <c r="G100" s="527"/>
      <c r="H100" s="527"/>
      <c r="I100" s="1016"/>
      <c r="J100" s="527"/>
      <c r="K100" s="527"/>
      <c r="L100" s="528"/>
      <c r="M100" s="528"/>
      <c r="N100" s="528"/>
      <c r="O100" s="528"/>
      <c r="P100" s="528"/>
      <c r="Q100" s="528"/>
      <c r="R100" s="528"/>
      <c r="S100" s="271"/>
    </row>
    <row r="101" spans="1:19" ht="43.2" hidden="1" x14ac:dyDescent="0.25">
      <c r="A101" s="270"/>
      <c r="B101" s="520" t="s">
        <v>1173</v>
      </c>
      <c r="C101" s="503" t="s">
        <v>1201</v>
      </c>
      <c r="D101" s="503" t="s">
        <v>980</v>
      </c>
      <c r="E101" s="503" t="s">
        <v>970</v>
      </c>
      <c r="F101" s="1019" t="s">
        <v>2031</v>
      </c>
      <c r="G101" s="1019" t="s">
        <v>2031</v>
      </c>
      <c r="H101" s="530"/>
      <c r="I101" s="522" t="s">
        <v>1174</v>
      </c>
      <c r="J101" s="530">
        <v>17</v>
      </c>
      <c r="K101" s="530" t="s">
        <v>1862</v>
      </c>
      <c r="L101" s="530" t="s">
        <v>1945</v>
      </c>
      <c r="M101" s="530">
        <v>1</v>
      </c>
      <c r="N101" s="530">
        <v>1</v>
      </c>
      <c r="O101" s="530" t="s">
        <v>1175</v>
      </c>
      <c r="P101" s="530" t="s">
        <v>970</v>
      </c>
      <c r="Q101" s="530">
        <v>1</v>
      </c>
      <c r="R101" s="530" t="s">
        <v>1175</v>
      </c>
      <c r="S101" s="271"/>
    </row>
    <row r="102" spans="1:19" ht="28.8" hidden="1" x14ac:dyDescent="0.25">
      <c r="A102" s="270"/>
      <c r="B102" s="520" t="s">
        <v>1176</v>
      </c>
      <c r="C102" s="503" t="s">
        <v>1214</v>
      </c>
      <c r="D102" s="503" t="s">
        <v>966</v>
      </c>
      <c r="E102" s="503" t="s">
        <v>967</v>
      </c>
      <c r="F102" s="1019" t="s">
        <v>2031</v>
      </c>
      <c r="G102" s="1019" t="s">
        <v>2031</v>
      </c>
      <c r="H102" s="530"/>
      <c r="I102" s="522" t="s">
        <v>1177</v>
      </c>
      <c r="J102" s="530">
        <v>17</v>
      </c>
      <c r="K102" s="530" t="s">
        <v>1862</v>
      </c>
      <c r="L102" s="530" t="s">
        <v>1945</v>
      </c>
      <c r="M102" s="530">
        <v>1</v>
      </c>
      <c r="N102" s="530">
        <v>1</v>
      </c>
      <c r="O102" s="530" t="s">
        <v>970</v>
      </c>
      <c r="P102" s="530" t="s">
        <v>970</v>
      </c>
      <c r="Q102" s="530">
        <v>1</v>
      </c>
      <c r="R102" s="530" t="s">
        <v>970</v>
      </c>
      <c r="S102" s="271"/>
    </row>
    <row r="103" spans="1:19" ht="28.8" hidden="1" x14ac:dyDescent="0.25">
      <c r="A103" s="270"/>
      <c r="B103" s="524"/>
      <c r="C103" s="532" t="s">
        <v>1830</v>
      </c>
      <c r="D103" s="526"/>
      <c r="E103" s="526"/>
      <c r="F103" s="1018"/>
      <c r="G103" s="527"/>
      <c r="H103" s="527"/>
      <c r="I103" s="1016"/>
      <c r="J103" s="527"/>
      <c r="K103" s="527"/>
      <c r="L103" s="528"/>
      <c r="M103" s="528"/>
      <c r="N103" s="528"/>
      <c r="O103" s="528"/>
      <c r="P103" s="528"/>
      <c r="Q103" s="528"/>
      <c r="R103" s="528"/>
      <c r="S103" s="271"/>
    </row>
    <row r="104" spans="1:19" ht="21" hidden="1" customHeight="1" x14ac:dyDescent="0.25">
      <c r="A104" s="1081" t="s">
        <v>2199</v>
      </c>
      <c r="B104" s="521" t="s">
        <v>1178</v>
      </c>
      <c r="C104" s="503" t="s">
        <v>1229</v>
      </c>
      <c r="D104" s="503" t="s">
        <v>980</v>
      </c>
      <c r="E104" s="503" t="s">
        <v>970</v>
      </c>
      <c r="F104" s="1019" t="s">
        <v>2155</v>
      </c>
      <c r="G104" s="1019" t="s">
        <v>2155</v>
      </c>
      <c r="H104" s="530"/>
      <c r="I104" s="522" t="s">
        <v>1179</v>
      </c>
      <c r="J104" s="530" t="s">
        <v>1180</v>
      </c>
      <c r="K104" s="530" t="s">
        <v>1946</v>
      </c>
      <c r="L104" s="530" t="s">
        <v>1947</v>
      </c>
      <c r="M104" s="531">
        <v>1</v>
      </c>
      <c r="N104" s="531">
        <v>1</v>
      </c>
      <c r="O104" s="530" t="s">
        <v>1181</v>
      </c>
      <c r="P104" s="530" t="s">
        <v>970</v>
      </c>
      <c r="Q104" s="530">
        <v>1</v>
      </c>
      <c r="R104" s="530" t="s">
        <v>1181</v>
      </c>
      <c r="S104" s="271"/>
    </row>
    <row r="105" spans="1:19" ht="21" hidden="1" customHeight="1" x14ac:dyDescent="0.25">
      <c r="A105" s="1081" t="s">
        <v>2199</v>
      </c>
      <c r="B105" s="521" t="s">
        <v>1182</v>
      </c>
      <c r="C105" s="503" t="s">
        <v>1230</v>
      </c>
      <c r="D105" s="503" t="s">
        <v>966</v>
      </c>
      <c r="E105" s="503" t="s">
        <v>991</v>
      </c>
      <c r="F105" s="1019" t="s">
        <v>2155</v>
      </c>
      <c r="G105" s="1019" t="s">
        <v>2155</v>
      </c>
      <c r="H105" s="530"/>
      <c r="I105" s="522" t="s">
        <v>1183</v>
      </c>
      <c r="J105" s="530" t="s">
        <v>1184</v>
      </c>
      <c r="K105" s="530" t="s">
        <v>1946</v>
      </c>
      <c r="L105" s="530" t="s">
        <v>1947</v>
      </c>
      <c r="M105" s="531">
        <v>1</v>
      </c>
      <c r="N105" s="531">
        <v>1</v>
      </c>
      <c r="O105" s="530">
        <v>1</v>
      </c>
      <c r="P105" s="530" t="s">
        <v>970</v>
      </c>
      <c r="Q105" s="530">
        <v>1</v>
      </c>
      <c r="R105" s="530">
        <v>1</v>
      </c>
      <c r="S105" s="271"/>
    </row>
    <row r="106" spans="1:19" ht="21" hidden="1" customHeight="1" x14ac:dyDescent="0.25">
      <c r="A106" s="1081" t="s">
        <v>2199</v>
      </c>
      <c r="B106" s="521" t="s">
        <v>1185</v>
      </c>
      <c r="C106" s="503" t="s">
        <v>1231</v>
      </c>
      <c r="D106" s="503" t="s">
        <v>966</v>
      </c>
      <c r="E106" s="503" t="s">
        <v>991</v>
      </c>
      <c r="F106" s="1019" t="s">
        <v>2155</v>
      </c>
      <c r="G106" s="1019" t="s">
        <v>2155</v>
      </c>
      <c r="H106" s="530"/>
      <c r="I106" s="522" t="s">
        <v>1186</v>
      </c>
      <c r="J106" s="530" t="s">
        <v>1187</v>
      </c>
      <c r="K106" s="530" t="s">
        <v>1946</v>
      </c>
      <c r="L106" s="530" t="s">
        <v>1947</v>
      </c>
      <c r="M106" s="531">
        <v>1</v>
      </c>
      <c r="N106" s="531">
        <v>1</v>
      </c>
      <c r="O106" s="530">
        <v>1</v>
      </c>
      <c r="P106" s="530" t="s">
        <v>970</v>
      </c>
      <c r="Q106" s="530">
        <v>1</v>
      </c>
      <c r="R106" s="530">
        <v>1</v>
      </c>
      <c r="S106" s="271"/>
    </row>
    <row r="107" spans="1:19" ht="21" hidden="1" customHeight="1" x14ac:dyDescent="0.25">
      <c r="A107" s="1081" t="s">
        <v>2199</v>
      </c>
      <c r="B107" s="521" t="s">
        <v>1188</v>
      </c>
      <c r="C107" s="503" t="s">
        <v>1232</v>
      </c>
      <c r="D107" s="503" t="s">
        <v>966</v>
      </c>
      <c r="E107" s="503" t="s">
        <v>991</v>
      </c>
      <c r="F107" s="1019" t="s">
        <v>2155</v>
      </c>
      <c r="G107" s="1019" t="s">
        <v>2155</v>
      </c>
      <c r="H107" s="530"/>
      <c r="I107" s="522" t="s">
        <v>1189</v>
      </c>
      <c r="J107" s="530" t="s">
        <v>1190</v>
      </c>
      <c r="K107" s="530" t="s">
        <v>1946</v>
      </c>
      <c r="L107" s="530" t="s">
        <v>1947</v>
      </c>
      <c r="M107" s="531">
        <v>1</v>
      </c>
      <c r="N107" s="531">
        <v>1</v>
      </c>
      <c r="O107" s="530">
        <v>1</v>
      </c>
      <c r="P107" s="530" t="s">
        <v>970</v>
      </c>
      <c r="Q107" s="530">
        <v>1</v>
      </c>
      <c r="R107" s="530">
        <v>1</v>
      </c>
      <c r="S107" s="271"/>
    </row>
    <row r="108" spans="1:19" ht="21" hidden="1" customHeight="1" x14ac:dyDescent="0.25">
      <c r="A108" s="1081" t="s">
        <v>2199</v>
      </c>
      <c r="B108" s="521" t="s">
        <v>1191</v>
      </c>
      <c r="C108" s="503" t="s">
        <v>1233</v>
      </c>
      <c r="D108" s="503" t="s">
        <v>966</v>
      </c>
      <c r="E108" s="503" t="s">
        <v>991</v>
      </c>
      <c r="F108" s="1019" t="s">
        <v>2155</v>
      </c>
      <c r="G108" s="1019" t="s">
        <v>2155</v>
      </c>
      <c r="H108" s="530"/>
      <c r="I108" s="522" t="s">
        <v>1192</v>
      </c>
      <c r="J108" s="530" t="s">
        <v>1193</v>
      </c>
      <c r="K108" s="530" t="s">
        <v>1946</v>
      </c>
      <c r="L108" s="530" t="s">
        <v>1947</v>
      </c>
      <c r="M108" s="531">
        <v>1</v>
      </c>
      <c r="N108" s="531">
        <v>1</v>
      </c>
      <c r="O108" s="530">
        <v>1</v>
      </c>
      <c r="P108" s="530" t="s">
        <v>970</v>
      </c>
      <c r="Q108" s="530">
        <v>1</v>
      </c>
      <c r="R108" s="530">
        <v>1</v>
      </c>
      <c r="S108" s="271"/>
    </row>
    <row r="109" spans="1:19" ht="21" hidden="1" customHeight="1" x14ac:dyDescent="0.25">
      <c r="A109" s="1081" t="s">
        <v>2199</v>
      </c>
      <c r="B109" s="521" t="s">
        <v>1194</v>
      </c>
      <c r="C109" s="503" t="s">
        <v>1234</v>
      </c>
      <c r="D109" s="503" t="s">
        <v>966</v>
      </c>
      <c r="E109" s="503" t="s">
        <v>991</v>
      </c>
      <c r="F109" s="1019" t="s">
        <v>2155</v>
      </c>
      <c r="G109" s="1019" t="s">
        <v>2155</v>
      </c>
      <c r="H109" s="530"/>
      <c r="I109" s="522" t="s">
        <v>1195</v>
      </c>
      <c r="J109" s="530" t="s">
        <v>1193</v>
      </c>
      <c r="K109" s="530" t="s">
        <v>1946</v>
      </c>
      <c r="L109" s="530" t="s">
        <v>1947</v>
      </c>
      <c r="M109" s="531">
        <v>1</v>
      </c>
      <c r="N109" s="531">
        <v>1</v>
      </c>
      <c r="O109" s="530" t="s">
        <v>970</v>
      </c>
      <c r="P109" s="530" t="s">
        <v>970</v>
      </c>
      <c r="Q109" s="530">
        <v>1</v>
      </c>
      <c r="R109" s="530" t="s">
        <v>970</v>
      </c>
      <c r="S109" s="271"/>
    </row>
    <row r="110" spans="1:19" ht="33.75" hidden="1" customHeight="1" x14ac:dyDescent="0.25">
      <c r="B110" s="524"/>
      <c r="C110" s="532" t="s">
        <v>1831</v>
      </c>
      <c r="D110" s="526"/>
      <c r="E110" s="526"/>
      <c r="F110" s="1018"/>
      <c r="G110" s="527"/>
      <c r="H110" s="527"/>
      <c r="I110" s="1016"/>
      <c r="J110" s="527"/>
      <c r="K110" s="527"/>
      <c r="L110" s="528"/>
      <c r="M110" s="528"/>
      <c r="N110" s="528"/>
      <c r="O110" s="528"/>
      <c r="P110" s="528"/>
      <c r="Q110" s="528"/>
      <c r="R110" s="528"/>
      <c r="S110" s="271"/>
    </row>
    <row r="111" spans="1:19" ht="14.4" hidden="1" x14ac:dyDescent="0.25">
      <c r="B111" s="520" t="s">
        <v>1196</v>
      </c>
      <c r="C111" s="503" t="s">
        <v>1356</v>
      </c>
      <c r="D111" s="503" t="s">
        <v>966</v>
      </c>
      <c r="E111" s="503" t="s">
        <v>967</v>
      </c>
      <c r="F111" s="1019" t="s">
        <v>2031</v>
      </c>
      <c r="G111" s="1019" t="s">
        <v>2031</v>
      </c>
      <c r="H111" s="530"/>
      <c r="I111" s="522" t="s">
        <v>1197</v>
      </c>
      <c r="J111" s="530">
        <v>19</v>
      </c>
      <c r="K111" s="530" t="s">
        <v>1948</v>
      </c>
      <c r="L111" s="530" t="s">
        <v>1949</v>
      </c>
      <c r="M111" s="530">
        <v>1</v>
      </c>
      <c r="N111" s="530">
        <v>1</v>
      </c>
      <c r="O111" s="530" t="s">
        <v>970</v>
      </c>
      <c r="P111" s="530" t="s">
        <v>970</v>
      </c>
      <c r="Q111" s="530">
        <v>1</v>
      </c>
      <c r="R111" s="530" t="s">
        <v>970</v>
      </c>
      <c r="S111" s="271"/>
    </row>
    <row r="112" spans="1:19" ht="28.8" hidden="1" x14ac:dyDescent="0.25">
      <c r="B112" s="520" t="s">
        <v>1198</v>
      </c>
      <c r="C112" s="503" t="s">
        <v>1357</v>
      </c>
      <c r="D112" s="503" t="s">
        <v>966</v>
      </c>
      <c r="E112" s="503" t="s">
        <v>967</v>
      </c>
      <c r="F112" s="1019" t="s">
        <v>2031</v>
      </c>
      <c r="G112" s="1019" t="s">
        <v>2031</v>
      </c>
      <c r="H112" s="530"/>
      <c r="I112" s="522" t="s">
        <v>1197</v>
      </c>
      <c r="J112" s="530">
        <v>19</v>
      </c>
      <c r="K112" s="530" t="s">
        <v>1948</v>
      </c>
      <c r="L112" s="530" t="s">
        <v>1949</v>
      </c>
      <c r="M112" s="530">
        <v>1</v>
      </c>
      <c r="N112" s="530">
        <v>1</v>
      </c>
      <c r="O112" s="530" t="s">
        <v>970</v>
      </c>
      <c r="P112" s="530" t="s">
        <v>970</v>
      </c>
      <c r="Q112" s="530">
        <v>1</v>
      </c>
      <c r="R112" s="530" t="s">
        <v>970</v>
      </c>
      <c r="S112" s="271"/>
    </row>
    <row r="113" spans="1:19" ht="14.4" hidden="1" x14ac:dyDescent="0.25">
      <c r="B113" s="520" t="s">
        <v>1199</v>
      </c>
      <c r="C113" s="503" t="s">
        <v>1358</v>
      </c>
      <c r="D113" s="503" t="s">
        <v>966</v>
      </c>
      <c r="E113" s="503" t="s">
        <v>967</v>
      </c>
      <c r="F113" s="1019" t="s">
        <v>2031</v>
      </c>
      <c r="G113" s="1019" t="s">
        <v>2031</v>
      </c>
      <c r="H113" s="530"/>
      <c r="I113" s="522" t="s">
        <v>1197</v>
      </c>
      <c r="J113" s="530">
        <v>19</v>
      </c>
      <c r="K113" s="530" t="s">
        <v>1948</v>
      </c>
      <c r="L113" s="530" t="s">
        <v>1949</v>
      </c>
      <c r="M113" s="530">
        <v>1</v>
      </c>
      <c r="N113" s="530">
        <v>1</v>
      </c>
      <c r="O113" s="530" t="s">
        <v>970</v>
      </c>
      <c r="P113" s="530" t="s">
        <v>970</v>
      </c>
      <c r="Q113" s="530">
        <v>1</v>
      </c>
      <c r="R113" s="530" t="s">
        <v>970</v>
      </c>
      <c r="S113" s="271"/>
    </row>
    <row r="114" spans="1:19" ht="15" hidden="1" customHeight="1" x14ac:dyDescent="0.25">
      <c r="B114" s="520" t="s">
        <v>1200</v>
      </c>
      <c r="C114" s="503" t="s">
        <v>1359</v>
      </c>
      <c r="D114" s="503" t="s">
        <v>980</v>
      </c>
      <c r="E114" s="503" t="s">
        <v>970</v>
      </c>
      <c r="F114" s="1019" t="s">
        <v>2031</v>
      </c>
      <c r="G114" s="1019" t="s">
        <v>2031</v>
      </c>
      <c r="H114" s="530"/>
      <c r="I114" s="522" t="s">
        <v>1197</v>
      </c>
      <c r="J114" s="530">
        <v>19</v>
      </c>
      <c r="K114" s="530" t="s">
        <v>1948</v>
      </c>
      <c r="L114" s="530" t="s">
        <v>1949</v>
      </c>
      <c r="M114" s="530">
        <v>1</v>
      </c>
      <c r="N114" s="530">
        <v>1</v>
      </c>
      <c r="O114" s="530" t="s">
        <v>970</v>
      </c>
      <c r="P114" s="530" t="s">
        <v>970</v>
      </c>
      <c r="Q114" s="530">
        <v>1</v>
      </c>
      <c r="R114" s="530" t="s">
        <v>970</v>
      </c>
      <c r="S114" s="271"/>
    </row>
    <row r="115" spans="1:19" s="952" customFormat="1" ht="41.25" hidden="1" customHeight="1" x14ac:dyDescent="0.25">
      <c r="A115" s="965"/>
      <c r="B115" s="959"/>
      <c r="C115" s="532" t="s">
        <v>2206</v>
      </c>
      <c r="D115" s="960"/>
      <c r="E115" s="960"/>
      <c r="F115" s="962"/>
      <c r="G115" s="962"/>
      <c r="H115" s="962"/>
      <c r="I115" s="961"/>
      <c r="J115" s="962"/>
      <c r="K115" s="962"/>
      <c r="L115" s="963"/>
      <c r="M115" s="963"/>
      <c r="N115" s="963"/>
      <c r="O115" s="963"/>
      <c r="P115" s="963"/>
      <c r="Q115" s="963"/>
      <c r="R115" s="963"/>
      <c r="S115" s="964"/>
    </row>
    <row r="116" spans="1:19" s="952" customFormat="1" ht="21" hidden="1" customHeight="1" x14ac:dyDescent="0.25">
      <c r="A116" s="965"/>
      <c r="B116" s="966" t="s">
        <v>2207</v>
      </c>
      <c r="C116" s="503" t="s">
        <v>2208</v>
      </c>
      <c r="D116" s="503" t="s">
        <v>2209</v>
      </c>
      <c r="E116" s="503" t="s">
        <v>2210</v>
      </c>
      <c r="F116" s="1019" t="s">
        <v>2031</v>
      </c>
      <c r="G116" s="1019" t="s">
        <v>2031</v>
      </c>
      <c r="H116" s="1019"/>
      <c r="I116" s="967"/>
      <c r="J116" s="968" t="s">
        <v>2209</v>
      </c>
      <c r="K116" s="968" t="s">
        <v>2210</v>
      </c>
      <c r="L116" s="968" t="s">
        <v>2211</v>
      </c>
      <c r="N116" s="968">
        <v>1</v>
      </c>
      <c r="O116" s="968">
        <v>1</v>
      </c>
      <c r="P116" s="968" t="s">
        <v>970</v>
      </c>
      <c r="Q116" s="968" t="s">
        <v>970</v>
      </c>
      <c r="R116" s="968">
        <v>1</v>
      </c>
      <c r="S116" s="964"/>
    </row>
    <row r="117" spans="1:19" s="952" customFormat="1" ht="21" hidden="1" customHeight="1" thickBot="1" x14ac:dyDescent="0.3">
      <c r="A117" s="965"/>
      <c r="B117" s="966" t="s">
        <v>2212</v>
      </c>
      <c r="C117" s="503" t="s">
        <v>2258</v>
      </c>
      <c r="D117" s="503" t="s">
        <v>2209</v>
      </c>
      <c r="E117" s="503" t="s">
        <v>2210</v>
      </c>
      <c r="F117" s="1019" t="s">
        <v>2031</v>
      </c>
      <c r="G117" s="1019" t="s">
        <v>2031</v>
      </c>
      <c r="H117" s="1019"/>
      <c r="I117" s="967"/>
      <c r="J117" s="968" t="s">
        <v>2209</v>
      </c>
      <c r="K117" s="968" t="s">
        <v>2210</v>
      </c>
      <c r="L117" s="968" t="s">
        <v>2211</v>
      </c>
      <c r="M117" s="968">
        <v>2</v>
      </c>
      <c r="N117" s="968">
        <v>1</v>
      </c>
      <c r="O117" s="968">
        <v>1</v>
      </c>
      <c r="P117" s="968" t="s">
        <v>970</v>
      </c>
      <c r="Q117" s="968" t="s">
        <v>970</v>
      </c>
      <c r="R117" s="968">
        <v>1</v>
      </c>
      <c r="S117" s="964"/>
    </row>
    <row r="118" spans="1:19" s="952" customFormat="1" ht="21" hidden="1" customHeight="1" thickBot="1" x14ac:dyDescent="0.3">
      <c r="A118" s="965"/>
      <c r="B118" s="969" t="s">
        <v>2213</v>
      </c>
      <c r="C118" s="970"/>
      <c r="D118" s="970"/>
      <c r="E118" s="970"/>
      <c r="F118" s="1020"/>
      <c r="G118" s="1020"/>
      <c r="H118" s="1020"/>
      <c r="I118" s="970"/>
      <c r="J118" s="970"/>
      <c r="K118" s="970"/>
      <c r="L118" s="970"/>
      <c r="M118" s="970"/>
      <c r="N118" s="970"/>
      <c r="O118" s="970"/>
      <c r="P118" s="970"/>
      <c r="Q118" s="970"/>
      <c r="R118" s="1034"/>
      <c r="S118" s="964"/>
    </row>
    <row r="119" spans="1:19" s="952" customFormat="1" ht="36" hidden="1" customHeight="1" x14ac:dyDescent="0.25">
      <c r="B119" s="971" t="s">
        <v>2214</v>
      </c>
      <c r="C119" s="503"/>
      <c r="D119" s="503"/>
      <c r="E119" s="503" t="s">
        <v>970</v>
      </c>
      <c r="F119" s="1021" t="s">
        <v>2155</v>
      </c>
      <c r="G119" s="1021" t="s">
        <v>2155</v>
      </c>
      <c r="H119" s="1021"/>
      <c r="I119" s="972"/>
      <c r="J119" s="967" t="s">
        <v>970</v>
      </c>
      <c r="K119" s="967" t="s">
        <v>970</v>
      </c>
      <c r="L119" s="967" t="s">
        <v>970</v>
      </c>
      <c r="M119" s="974"/>
      <c r="N119" s="973"/>
      <c r="O119" s="968"/>
      <c r="P119" s="968"/>
      <c r="Q119" s="968"/>
      <c r="R119" s="968"/>
      <c r="S119" s="964"/>
    </row>
    <row r="120" spans="1:19" s="952" customFormat="1" ht="38.25" hidden="1" customHeight="1" thickBot="1" x14ac:dyDescent="0.3">
      <c r="B120" s="971" t="s">
        <v>2215</v>
      </c>
      <c r="C120" s="503"/>
      <c r="D120" s="503"/>
      <c r="E120" s="503" t="s">
        <v>970</v>
      </c>
      <c r="F120" s="1022" t="s">
        <v>2155</v>
      </c>
      <c r="G120" s="1022" t="s">
        <v>2155</v>
      </c>
      <c r="H120" s="1021"/>
      <c r="I120" s="972"/>
      <c r="J120" s="967" t="s">
        <v>970</v>
      </c>
      <c r="K120" s="967" t="s">
        <v>970</v>
      </c>
      <c r="L120" s="967" t="s">
        <v>970</v>
      </c>
      <c r="M120" s="974"/>
      <c r="N120" s="973"/>
      <c r="O120" s="977"/>
      <c r="P120" s="968"/>
      <c r="Q120" s="968"/>
      <c r="R120" s="968"/>
      <c r="S120" s="964"/>
    </row>
    <row r="121" spans="1:19" ht="14.25" hidden="1" customHeight="1" thickBot="1" x14ac:dyDescent="0.3">
      <c r="A121" s="992"/>
      <c r="B121" s="534" t="s">
        <v>1869</v>
      </c>
      <c r="C121" s="535"/>
      <c r="D121" s="535"/>
      <c r="E121" s="535"/>
      <c r="F121" s="1023"/>
      <c r="G121" s="1023"/>
      <c r="H121" s="1023"/>
      <c r="I121" s="535"/>
      <c r="J121" s="535"/>
      <c r="K121" s="535"/>
      <c r="L121" s="535"/>
      <c r="M121" s="535"/>
      <c r="N121" s="535"/>
      <c r="O121" s="535"/>
      <c r="P121" s="535"/>
      <c r="Q121" s="535"/>
      <c r="R121" s="1035"/>
      <c r="S121" s="259"/>
    </row>
    <row r="122" spans="1:19" ht="58.5" hidden="1" customHeight="1" thickBot="1" x14ac:dyDescent="0.35">
      <c r="A122" s="992"/>
      <c r="B122" s="1028"/>
      <c r="C122" s="975" t="s">
        <v>1918</v>
      </c>
      <c r="D122" s="1029"/>
      <c r="E122" s="1029"/>
      <c r="F122" s="1030"/>
      <c r="G122" s="1031"/>
      <c r="H122" s="1031"/>
      <c r="I122" s="1032"/>
      <c r="J122" s="1031"/>
      <c r="K122" s="1031"/>
      <c r="L122" s="1033"/>
      <c r="M122" s="1033"/>
      <c r="N122" s="1033"/>
      <c r="O122" s="1033"/>
      <c r="P122" s="1033"/>
      <c r="Q122" s="1033"/>
      <c r="R122" s="1033"/>
      <c r="S122" s="259"/>
    </row>
    <row r="123" spans="1:19" ht="64.5" hidden="1" customHeight="1" thickBot="1" x14ac:dyDescent="0.3">
      <c r="A123" s="871" t="s">
        <v>2190</v>
      </c>
      <c r="B123" s="520" t="s">
        <v>1901</v>
      </c>
      <c r="C123" s="503" t="s">
        <v>1917</v>
      </c>
      <c r="D123" s="503" t="s">
        <v>966</v>
      </c>
      <c r="E123" s="503" t="s">
        <v>970</v>
      </c>
      <c r="F123" s="1019" t="s">
        <v>2031</v>
      </c>
      <c r="G123" s="1019" t="s">
        <v>2031</v>
      </c>
      <c r="H123" s="530"/>
      <c r="I123" s="522" t="s">
        <v>1902</v>
      </c>
      <c r="J123" s="530" t="s">
        <v>970</v>
      </c>
      <c r="K123" s="530" t="s">
        <v>970</v>
      </c>
      <c r="L123" s="530" t="s">
        <v>970</v>
      </c>
      <c r="M123" s="530">
        <v>2</v>
      </c>
      <c r="N123" s="530">
        <v>2</v>
      </c>
      <c r="O123" s="530">
        <v>2</v>
      </c>
      <c r="P123" s="530">
        <v>1</v>
      </c>
      <c r="Q123" s="530">
        <v>2</v>
      </c>
      <c r="R123" s="530">
        <v>1</v>
      </c>
      <c r="S123" s="271"/>
    </row>
    <row r="124" spans="1:19" s="952" customFormat="1" ht="21" hidden="1" customHeight="1" thickBot="1" x14ac:dyDescent="0.35">
      <c r="A124" s="993"/>
      <c r="B124" s="991"/>
      <c r="C124" s="990" t="s">
        <v>2231</v>
      </c>
      <c r="D124" s="989"/>
      <c r="E124" s="1014"/>
      <c r="F124" s="987"/>
      <c r="G124" s="987"/>
      <c r="H124" s="987"/>
      <c r="I124" s="988"/>
      <c r="J124" s="988"/>
      <c r="K124" s="987"/>
      <c r="L124" s="986"/>
      <c r="M124" s="986"/>
      <c r="N124" s="986"/>
      <c r="O124" s="986"/>
      <c r="P124" s="986"/>
      <c r="Q124" s="986"/>
      <c r="R124" s="986"/>
      <c r="S124" s="976"/>
    </row>
    <row r="125" spans="1:19" s="952" customFormat="1" ht="21" hidden="1" customHeight="1" x14ac:dyDescent="0.3">
      <c r="A125" s="993"/>
      <c r="B125" s="983" t="s">
        <v>2230</v>
      </c>
      <c r="C125" s="985" t="s">
        <v>2229</v>
      </c>
      <c r="D125" t="s">
        <v>966</v>
      </c>
      <c r="E125" s="982" t="s">
        <v>2228</v>
      </c>
      <c r="F125" s="968"/>
      <c r="G125" s="968"/>
      <c r="H125" s="968"/>
      <c r="I125" s="972"/>
      <c r="J125" s="968" t="s">
        <v>1062</v>
      </c>
      <c r="K125" s="981" t="s">
        <v>2227</v>
      </c>
      <c r="L125" s="968"/>
      <c r="M125" s="968" t="s">
        <v>970</v>
      </c>
      <c r="N125" s="968" t="s">
        <v>970</v>
      </c>
      <c r="O125" s="968" t="s">
        <v>970</v>
      </c>
      <c r="P125" s="968">
        <v>1</v>
      </c>
      <c r="Q125" s="968" t="s">
        <v>970</v>
      </c>
      <c r="R125" s="968" t="s">
        <v>970</v>
      </c>
      <c r="S125" s="964"/>
    </row>
    <row r="126" spans="1:19" s="952" customFormat="1" ht="21" hidden="1" customHeight="1" x14ac:dyDescent="0.3">
      <c r="A126" s="993"/>
      <c r="B126" s="983" t="s">
        <v>2226</v>
      </c>
      <c r="C126" s="984" t="s">
        <v>2225</v>
      </c>
      <c r="D126" t="s">
        <v>966</v>
      </c>
      <c r="E126" s="982" t="s">
        <v>2224</v>
      </c>
      <c r="F126" s="968"/>
      <c r="G126" s="968"/>
      <c r="H126" s="968"/>
      <c r="I126" s="972"/>
      <c r="J126" s="968" t="s">
        <v>1065</v>
      </c>
      <c r="K126" s="981" t="s">
        <v>2220</v>
      </c>
      <c r="L126" s="968"/>
      <c r="M126" s="968" t="s">
        <v>970</v>
      </c>
      <c r="N126" s="968" t="s">
        <v>970</v>
      </c>
      <c r="O126" s="968" t="s">
        <v>970</v>
      </c>
      <c r="P126" s="968">
        <v>1</v>
      </c>
      <c r="Q126" s="968" t="s">
        <v>970</v>
      </c>
      <c r="R126" s="968" t="s">
        <v>970</v>
      </c>
      <c r="S126" s="964"/>
    </row>
    <row r="127" spans="1:19" s="952" customFormat="1" ht="21" hidden="1" customHeight="1" x14ac:dyDescent="0.25">
      <c r="A127" s="993"/>
      <c r="B127" s="983" t="s">
        <v>2223</v>
      </c>
      <c r="C127" s="982" t="s">
        <v>2222</v>
      </c>
      <c r="D127" s="982" t="s">
        <v>966</v>
      </c>
      <c r="E127" s="982" t="s">
        <v>2221</v>
      </c>
      <c r="F127" s="968"/>
      <c r="G127" s="968"/>
      <c r="H127" s="968"/>
      <c r="I127" s="972"/>
      <c r="J127" s="968" t="s">
        <v>1051</v>
      </c>
      <c r="K127" s="981" t="s">
        <v>2220</v>
      </c>
      <c r="L127" s="968"/>
      <c r="M127" s="968" t="s">
        <v>970</v>
      </c>
      <c r="N127" s="968" t="s">
        <v>970</v>
      </c>
      <c r="O127" s="968" t="s">
        <v>970</v>
      </c>
      <c r="P127" s="968">
        <v>1</v>
      </c>
      <c r="Q127" s="968" t="s">
        <v>970</v>
      </c>
      <c r="R127" s="968" t="s">
        <v>970</v>
      </c>
      <c r="S127" s="967"/>
    </row>
    <row r="128" spans="1:19" s="952" customFormat="1" ht="21" hidden="1" customHeight="1" thickBot="1" x14ac:dyDescent="0.3">
      <c r="A128" s="993"/>
      <c r="B128" s="980" t="s">
        <v>2219</v>
      </c>
      <c r="C128" s="979" t="s">
        <v>2218</v>
      </c>
      <c r="D128" s="979" t="s">
        <v>966</v>
      </c>
      <c r="E128" s="979" t="s">
        <v>2217</v>
      </c>
      <c r="F128" s="977"/>
      <c r="G128" s="977"/>
      <c r="H128" s="977"/>
      <c r="I128" s="1017"/>
      <c r="J128" s="977" t="s">
        <v>1062</v>
      </c>
      <c r="K128" s="978" t="s">
        <v>2216</v>
      </c>
      <c r="L128" s="977"/>
      <c r="M128" s="977" t="s">
        <v>970</v>
      </c>
      <c r="N128" s="977" t="s">
        <v>970</v>
      </c>
      <c r="O128" s="977" t="s">
        <v>970</v>
      </c>
      <c r="P128" s="977">
        <v>1</v>
      </c>
      <c r="Q128" s="977" t="s">
        <v>970</v>
      </c>
      <c r="R128" s="977" t="s">
        <v>970</v>
      </c>
      <c r="S128" s="967"/>
    </row>
    <row r="129" spans="1:19" ht="38.25" customHeight="1" x14ac:dyDescent="0.25">
      <c r="B129" s="523"/>
      <c r="C129" s="503"/>
      <c r="D129" s="503"/>
      <c r="E129" s="503"/>
      <c r="F129" s="503"/>
      <c r="G129" s="536"/>
      <c r="H129" s="536"/>
      <c r="I129" s="522"/>
      <c r="J129" s="536"/>
      <c r="K129" s="536"/>
      <c r="L129" s="536"/>
      <c r="M129" s="536"/>
      <c r="N129" s="536"/>
      <c r="O129" s="536"/>
      <c r="P129" s="536"/>
      <c r="Q129" s="536"/>
      <c r="R129" s="536"/>
      <c r="S129" s="271"/>
    </row>
    <row r="130" spans="1:19" ht="14.4" x14ac:dyDescent="0.25">
      <c r="B130" s="503" t="s">
        <v>2016</v>
      </c>
      <c r="C130" s="503" t="s">
        <v>1920</v>
      </c>
      <c r="D130" s="499"/>
      <c r="E130" s="503"/>
      <c r="F130" s="503"/>
      <c r="G130" s="536"/>
      <c r="H130" s="536"/>
      <c r="I130" s="522"/>
      <c r="J130" s="536"/>
      <c r="K130" s="536"/>
      <c r="L130" s="536"/>
      <c r="M130" s="536"/>
      <c r="N130" s="536"/>
      <c r="O130" s="536"/>
      <c r="P130" s="536"/>
      <c r="Q130" s="536"/>
      <c r="R130" s="536"/>
      <c r="S130" s="271"/>
    </row>
    <row r="131" spans="1:19" ht="14.4" x14ac:dyDescent="0.3">
      <c r="A131" s="260" t="s">
        <v>2039</v>
      </c>
      <c r="B131" s="504"/>
      <c r="C131" s="503" t="s">
        <v>1921</v>
      </c>
      <c r="D131" s="500"/>
      <c r="E131" s="537"/>
      <c r="F131" s="537"/>
      <c r="G131" s="538"/>
      <c r="H131" s="538"/>
      <c r="I131" s="538"/>
      <c r="J131" s="538"/>
      <c r="K131" s="538"/>
      <c r="L131" s="538"/>
      <c r="M131" s="538"/>
      <c r="N131" s="538"/>
      <c r="O131" s="538"/>
      <c r="P131" s="538"/>
      <c r="Q131" s="538"/>
      <c r="R131" s="538"/>
      <c r="S131" s="271"/>
    </row>
    <row r="132" spans="1:19" ht="28.8" x14ac:dyDescent="0.3">
      <c r="B132" s="504"/>
      <c r="C132" s="509" t="s">
        <v>1922</v>
      </c>
      <c r="D132" s="501"/>
      <c r="E132" s="537"/>
      <c r="F132" s="537"/>
      <c r="G132" s="538"/>
      <c r="H132" s="538"/>
      <c r="I132" s="538"/>
      <c r="J132" s="538"/>
      <c r="K132" s="538"/>
      <c r="L132" s="538"/>
      <c r="M132" s="538"/>
      <c r="N132" s="538"/>
      <c r="O132" s="538"/>
      <c r="P132" s="538"/>
      <c r="Q132" s="538"/>
      <c r="R132" s="538"/>
      <c r="S132" s="271"/>
    </row>
    <row r="133" spans="1:19" ht="43.2" x14ac:dyDescent="0.3">
      <c r="B133" s="505"/>
      <c r="C133" s="506" t="s">
        <v>2021</v>
      </c>
      <c r="D133" s="502"/>
      <c r="E133" s="539"/>
      <c r="F133" s="539"/>
      <c r="G133" s="538"/>
      <c r="H133" s="538"/>
      <c r="I133" s="538"/>
      <c r="J133" s="538"/>
      <c r="K133" s="538"/>
      <c r="L133" s="538"/>
      <c r="M133" s="538"/>
      <c r="N133" s="538"/>
      <c r="O133" s="538"/>
      <c r="P133" s="538"/>
      <c r="Q133" s="538"/>
      <c r="R133" s="538"/>
      <c r="S133" s="271"/>
    </row>
    <row r="134" spans="1:19" ht="52.5" customHeight="1" x14ac:dyDescent="0.3">
      <c r="B134" s="505"/>
      <c r="C134" s="510" t="s">
        <v>2028</v>
      </c>
      <c r="D134" s="539"/>
      <c r="E134" s="539"/>
      <c r="F134" s="539"/>
      <c r="G134" s="538"/>
      <c r="H134" s="538"/>
      <c r="I134" s="538"/>
      <c r="J134" s="538"/>
      <c r="K134" s="538"/>
      <c r="L134" s="538"/>
      <c r="M134" s="538"/>
      <c r="N134" s="538"/>
      <c r="O134" s="538"/>
      <c r="P134" s="538"/>
      <c r="Q134" s="538"/>
      <c r="R134" s="538"/>
      <c r="S134" s="271"/>
    </row>
    <row r="135" spans="1:19" ht="14.4" x14ac:dyDescent="0.3">
      <c r="B135" s="505"/>
      <c r="C135" s="507"/>
      <c r="D135" s="539"/>
      <c r="E135" s="539"/>
      <c r="F135" s="539"/>
      <c r="G135" s="538"/>
      <c r="H135" s="538"/>
      <c r="I135" s="538"/>
      <c r="J135" s="538"/>
      <c r="K135" s="538"/>
      <c r="L135" s="538"/>
      <c r="M135" s="538"/>
      <c r="N135" s="538"/>
      <c r="O135" s="538"/>
      <c r="P135" s="538"/>
      <c r="Q135" s="538"/>
      <c r="R135" s="538"/>
      <c r="S135" s="271"/>
    </row>
    <row r="136" spans="1:19" ht="14.4" x14ac:dyDescent="0.3">
      <c r="B136" s="503"/>
      <c r="C136" s="503"/>
      <c r="D136" s="539"/>
      <c r="E136" s="539"/>
      <c r="F136" s="539"/>
      <c r="G136" s="538"/>
      <c r="H136" s="538"/>
      <c r="I136" s="538"/>
      <c r="J136" s="538"/>
      <c r="K136" s="538"/>
      <c r="L136" s="538"/>
      <c r="M136" s="538"/>
      <c r="N136" s="538"/>
      <c r="O136" s="538"/>
      <c r="P136" s="538"/>
      <c r="Q136" s="538"/>
      <c r="R136" s="538"/>
      <c r="S136" s="271"/>
    </row>
    <row r="137" spans="1:19" ht="14.4" x14ac:dyDescent="0.3">
      <c r="B137" s="505"/>
      <c r="C137" s="503"/>
      <c r="D137" s="539"/>
      <c r="E137" s="539"/>
      <c r="F137" s="539"/>
      <c r="G137" s="538"/>
      <c r="H137" s="538"/>
      <c r="I137" s="538"/>
      <c r="J137" s="538"/>
      <c r="K137" s="538"/>
      <c r="L137" s="538"/>
      <c r="M137" s="538"/>
      <c r="N137" s="538"/>
      <c r="O137" s="538"/>
      <c r="P137" s="538"/>
      <c r="Q137" s="538"/>
      <c r="R137" s="538"/>
      <c r="S137" s="271"/>
    </row>
    <row r="138" spans="1:19" ht="14.4" x14ac:dyDescent="0.3">
      <c r="B138" s="505"/>
      <c r="C138" s="503"/>
      <c r="D138" s="539"/>
      <c r="E138" s="539"/>
      <c r="F138" s="539"/>
      <c r="G138" s="538"/>
      <c r="H138" s="538"/>
      <c r="I138" s="538"/>
      <c r="J138" s="538"/>
      <c r="K138" s="538"/>
      <c r="L138" s="538"/>
      <c r="M138" s="538"/>
      <c r="N138" s="538"/>
      <c r="O138" s="538"/>
      <c r="P138" s="538"/>
      <c r="Q138" s="538"/>
      <c r="R138" s="538"/>
      <c r="S138" s="271"/>
    </row>
    <row r="139" spans="1:19" ht="14.4" x14ac:dyDescent="0.3">
      <c r="B139" s="505"/>
      <c r="C139" s="539"/>
      <c r="D139" s="539"/>
      <c r="E139" s="539"/>
      <c r="F139" s="539"/>
      <c r="G139" s="538"/>
      <c r="H139" s="538"/>
      <c r="I139" s="538"/>
      <c r="J139" s="538"/>
      <c r="K139" s="538"/>
      <c r="L139" s="538"/>
      <c r="M139" s="538"/>
      <c r="N139" s="538"/>
      <c r="O139" s="538"/>
      <c r="P139" s="538"/>
      <c r="Q139" s="538"/>
      <c r="R139" s="538"/>
      <c r="S139" s="271"/>
    </row>
    <row r="140" spans="1:19" ht="9" customHeight="1" x14ac:dyDescent="0.25">
      <c r="B140" s="1096"/>
      <c r="C140" s="1096"/>
      <c r="D140" s="1096"/>
      <c r="E140" s="1096"/>
      <c r="F140" s="1096"/>
      <c r="G140" s="1096"/>
      <c r="H140" s="1096"/>
      <c r="I140" s="1096"/>
      <c r="J140" s="1096"/>
      <c r="K140" s="1096"/>
      <c r="L140" s="1096"/>
      <c r="M140" s="1096"/>
      <c r="N140" s="1096"/>
      <c r="O140" s="1096"/>
      <c r="P140" s="1096"/>
      <c r="Q140" s="1096"/>
      <c r="R140" s="1096"/>
      <c r="S140" s="271"/>
    </row>
    <row r="141" spans="1:19" ht="14.4" x14ac:dyDescent="0.3">
      <c r="B141" s="509"/>
      <c r="C141" s="540"/>
      <c r="D141" s="540"/>
      <c r="E141" s="540"/>
      <c r="F141" s="540"/>
      <c r="G141" s="540"/>
      <c r="H141" s="540"/>
      <c r="I141" s="540"/>
      <c r="J141" s="540"/>
      <c r="K141" s="540"/>
      <c r="L141" s="540"/>
      <c r="M141" s="540"/>
      <c r="N141" s="540"/>
      <c r="O141" s="540"/>
      <c r="P141" s="540"/>
      <c r="Q141" s="540"/>
      <c r="R141" s="540"/>
    </row>
    <row r="142" spans="1:19" ht="14.4" x14ac:dyDescent="0.3">
      <c r="B142" s="509"/>
      <c r="C142" s="540"/>
      <c r="D142" s="540"/>
      <c r="E142" s="540"/>
      <c r="F142" s="540"/>
      <c r="G142" s="540"/>
      <c r="H142" s="540"/>
      <c r="I142" s="540"/>
      <c r="J142" s="540"/>
      <c r="K142" s="540"/>
      <c r="L142" s="540"/>
      <c r="M142" s="540"/>
      <c r="N142" s="540"/>
      <c r="O142" s="540"/>
      <c r="P142" s="540"/>
      <c r="Q142" s="540"/>
      <c r="R142" s="540"/>
    </row>
    <row r="143" spans="1:19" ht="14.4" x14ac:dyDescent="0.3">
      <c r="B143" s="509"/>
      <c r="C143" s="540"/>
      <c r="D143" s="540"/>
      <c r="E143" s="540"/>
      <c r="F143" s="540"/>
      <c r="G143" s="540"/>
      <c r="H143" s="540"/>
      <c r="I143" s="540"/>
      <c r="J143" s="540"/>
      <c r="K143" s="540"/>
      <c r="L143" s="540"/>
      <c r="M143" s="540"/>
      <c r="N143" s="540"/>
      <c r="O143" s="540"/>
      <c r="P143" s="540"/>
      <c r="Q143" s="540"/>
      <c r="R143" s="540"/>
    </row>
    <row r="144" spans="1:19" ht="14.4" x14ac:dyDescent="0.3">
      <c r="B144" s="509"/>
      <c r="C144" s="540"/>
      <c r="D144" s="540"/>
      <c r="E144" s="540"/>
      <c r="F144" s="540"/>
      <c r="G144" s="540"/>
      <c r="H144" s="540"/>
      <c r="I144" s="540"/>
      <c r="J144" s="540"/>
      <c r="K144" s="540"/>
      <c r="L144" s="540"/>
      <c r="M144" s="540"/>
      <c r="N144" s="540"/>
      <c r="O144" s="540"/>
      <c r="P144" s="540"/>
      <c r="Q144" s="540"/>
      <c r="R144" s="540"/>
    </row>
    <row r="145" spans="2:18" ht="14.4" x14ac:dyDescent="0.3">
      <c r="B145" s="509"/>
      <c r="C145" s="540"/>
      <c r="D145" s="540"/>
      <c r="E145" s="540"/>
      <c r="F145" s="540"/>
      <c r="G145" s="540"/>
      <c r="H145" s="540"/>
      <c r="I145" s="540"/>
      <c r="J145" s="540"/>
      <c r="K145" s="540"/>
      <c r="L145" s="540"/>
      <c r="M145" s="540"/>
      <c r="N145" s="540"/>
      <c r="O145" s="540"/>
      <c r="P145" s="540"/>
      <c r="Q145" s="540"/>
      <c r="R145" s="540"/>
    </row>
    <row r="146" spans="2:18" ht="14.4" x14ac:dyDescent="0.3">
      <c r="B146" s="509"/>
      <c r="C146" s="540"/>
      <c r="D146" s="540"/>
      <c r="E146" s="540"/>
      <c r="F146" s="540"/>
      <c r="G146" s="540"/>
      <c r="H146" s="540"/>
      <c r="I146" s="540"/>
      <c r="J146" s="540"/>
      <c r="K146" s="540"/>
      <c r="L146" s="540"/>
      <c r="M146" s="540"/>
      <c r="N146" s="540"/>
      <c r="O146" s="540"/>
      <c r="P146" s="540"/>
      <c r="Q146" s="540"/>
      <c r="R146" s="540"/>
    </row>
    <row r="147" spans="2:18" ht="14.4" x14ac:dyDescent="0.3">
      <c r="B147" s="509"/>
      <c r="C147" s="540"/>
      <c r="D147" s="540"/>
      <c r="E147" s="540"/>
      <c r="F147" s="540"/>
      <c r="G147" s="540"/>
      <c r="H147" s="540"/>
      <c r="I147" s="540"/>
      <c r="J147" s="540"/>
      <c r="K147" s="540"/>
      <c r="L147" s="540"/>
      <c r="M147" s="540"/>
      <c r="N147" s="540"/>
      <c r="O147" s="540"/>
      <c r="P147" s="540"/>
      <c r="Q147" s="540"/>
      <c r="R147" s="540"/>
    </row>
    <row r="148" spans="2:18" ht="14.4" x14ac:dyDescent="0.3">
      <c r="B148" s="509"/>
      <c r="C148" s="540"/>
      <c r="D148" s="540"/>
      <c r="E148" s="540"/>
      <c r="F148" s="540"/>
      <c r="G148" s="540"/>
      <c r="H148" s="540"/>
      <c r="I148" s="540"/>
      <c r="J148" s="540"/>
      <c r="K148" s="540"/>
      <c r="L148" s="540"/>
      <c r="M148" s="540"/>
      <c r="N148" s="540"/>
      <c r="O148" s="540"/>
      <c r="P148" s="540"/>
      <c r="Q148" s="540"/>
      <c r="R148" s="540"/>
    </row>
    <row r="149" spans="2:18" ht="14.4" x14ac:dyDescent="0.3">
      <c r="B149" s="509"/>
      <c r="C149" s="540"/>
      <c r="D149" s="540"/>
      <c r="E149" s="540"/>
      <c r="F149" s="540"/>
      <c r="G149" s="540"/>
      <c r="H149" s="540"/>
      <c r="I149" s="540"/>
      <c r="J149" s="540"/>
      <c r="K149" s="540"/>
      <c r="L149" s="540"/>
      <c r="M149" s="540"/>
      <c r="N149" s="540"/>
      <c r="O149" s="540"/>
      <c r="P149" s="540"/>
      <c r="Q149" s="540"/>
      <c r="R149" s="540"/>
    </row>
    <row r="150" spans="2:18" ht="14.4" x14ac:dyDescent="0.3">
      <c r="B150" s="509"/>
      <c r="C150" s="540"/>
      <c r="D150" s="540"/>
      <c r="E150" s="540"/>
      <c r="F150" s="540"/>
      <c r="G150" s="540"/>
      <c r="H150" s="540"/>
      <c r="I150" s="540"/>
      <c r="J150" s="540"/>
      <c r="K150" s="540"/>
      <c r="L150" s="540"/>
      <c r="M150" s="540"/>
      <c r="N150" s="540"/>
      <c r="O150" s="540"/>
      <c r="P150" s="540"/>
      <c r="Q150" s="540"/>
      <c r="R150" s="540"/>
    </row>
    <row r="151" spans="2:18" ht="14.4" x14ac:dyDescent="0.3">
      <c r="B151" s="509"/>
      <c r="C151" s="540"/>
      <c r="D151" s="540"/>
      <c r="E151" s="540"/>
      <c r="F151" s="540"/>
      <c r="G151" s="540"/>
      <c r="H151" s="540"/>
      <c r="I151" s="540"/>
      <c r="J151" s="540"/>
      <c r="K151" s="540"/>
      <c r="L151" s="540"/>
      <c r="M151" s="540"/>
      <c r="N151" s="540"/>
      <c r="O151" s="540"/>
      <c r="P151" s="540"/>
      <c r="Q151" s="540"/>
      <c r="R151" s="540"/>
    </row>
    <row r="152" spans="2:18" ht="14.4" x14ac:dyDescent="0.3">
      <c r="B152" s="509"/>
      <c r="C152" s="540"/>
      <c r="D152" s="540"/>
      <c r="E152" s="540"/>
      <c r="F152" s="540"/>
      <c r="G152" s="540"/>
      <c r="H152" s="540"/>
      <c r="I152" s="540"/>
      <c r="J152" s="540"/>
      <c r="K152" s="540"/>
      <c r="L152" s="540"/>
      <c r="M152" s="540"/>
      <c r="N152" s="540"/>
      <c r="O152" s="540"/>
      <c r="P152" s="540"/>
      <c r="Q152" s="540"/>
      <c r="R152" s="540"/>
    </row>
    <row r="153" spans="2:18" ht="14.4" x14ac:dyDescent="0.3">
      <c r="B153" s="509"/>
      <c r="C153" s="540"/>
      <c r="D153" s="540"/>
      <c r="E153" s="540"/>
      <c r="F153" s="540"/>
      <c r="G153" s="540"/>
      <c r="H153" s="540"/>
      <c r="I153" s="540"/>
      <c r="J153" s="540"/>
      <c r="K153" s="540"/>
      <c r="L153" s="540"/>
      <c r="M153" s="540"/>
      <c r="N153" s="540"/>
      <c r="O153" s="540"/>
      <c r="P153" s="540"/>
      <c r="Q153" s="540"/>
      <c r="R153" s="540"/>
    </row>
    <row r="154" spans="2:18" ht="14.4" x14ac:dyDescent="0.3">
      <c r="B154" s="509"/>
      <c r="C154" s="540"/>
      <c r="D154" s="540"/>
      <c r="E154" s="540"/>
      <c r="F154" s="540"/>
      <c r="G154" s="540"/>
      <c r="H154" s="540"/>
      <c r="I154" s="540"/>
      <c r="J154" s="540"/>
      <c r="K154" s="540"/>
      <c r="L154" s="540"/>
      <c r="M154" s="540"/>
      <c r="N154" s="540"/>
      <c r="O154" s="540"/>
      <c r="P154" s="540"/>
      <c r="Q154" s="540"/>
      <c r="R154" s="540"/>
    </row>
    <row r="155" spans="2:18" ht="14.4" x14ac:dyDescent="0.3">
      <c r="B155" s="509"/>
      <c r="C155" s="540"/>
      <c r="D155" s="540"/>
      <c r="E155" s="540"/>
      <c r="F155" s="540"/>
      <c r="G155" s="540"/>
      <c r="H155" s="540"/>
      <c r="I155" s="540"/>
      <c r="J155" s="540"/>
      <c r="K155" s="540"/>
      <c r="L155" s="540"/>
      <c r="M155" s="540"/>
      <c r="N155" s="540"/>
      <c r="O155" s="540"/>
      <c r="P155" s="540"/>
      <c r="Q155" s="540"/>
      <c r="R155" s="540"/>
    </row>
    <row r="156" spans="2:18" ht="14.4" x14ac:dyDescent="0.3">
      <c r="B156" s="509"/>
      <c r="C156" s="540"/>
      <c r="D156" s="540"/>
      <c r="E156" s="540"/>
      <c r="F156" s="540"/>
      <c r="G156" s="540"/>
      <c r="H156" s="540"/>
      <c r="I156" s="540"/>
      <c r="J156" s="540"/>
      <c r="K156" s="540"/>
      <c r="L156" s="540"/>
      <c r="M156" s="540"/>
      <c r="N156" s="540"/>
      <c r="O156" s="540"/>
      <c r="P156" s="540"/>
      <c r="Q156" s="540"/>
      <c r="R156" s="540"/>
    </row>
    <row r="157" spans="2:18" ht="14.4" x14ac:dyDescent="0.3">
      <c r="B157" s="509"/>
      <c r="C157" s="540"/>
      <c r="D157" s="540"/>
      <c r="E157" s="540"/>
      <c r="F157" s="540"/>
      <c r="G157" s="540"/>
      <c r="H157" s="540"/>
      <c r="I157" s="540"/>
      <c r="J157" s="540"/>
      <c r="K157" s="540"/>
      <c r="L157" s="540"/>
      <c r="M157" s="540"/>
      <c r="N157" s="540"/>
      <c r="O157" s="540"/>
      <c r="P157" s="540"/>
      <c r="Q157" s="540"/>
      <c r="R157" s="540"/>
    </row>
    <row r="158" spans="2:18" ht="14.4" x14ac:dyDescent="0.3">
      <c r="B158" s="509"/>
      <c r="C158" s="540"/>
      <c r="D158" s="540"/>
      <c r="E158" s="540"/>
      <c r="F158" s="540"/>
      <c r="G158" s="540"/>
      <c r="H158" s="540"/>
      <c r="I158" s="540"/>
      <c r="J158" s="540"/>
      <c r="K158" s="540"/>
      <c r="L158" s="540"/>
      <c r="M158" s="540"/>
      <c r="N158" s="540"/>
      <c r="O158" s="540"/>
      <c r="P158" s="540"/>
      <c r="Q158" s="540"/>
      <c r="R158" s="540"/>
    </row>
    <row r="159" spans="2:18" ht="14.4" x14ac:dyDescent="0.3">
      <c r="B159" s="509"/>
      <c r="C159" s="540"/>
      <c r="D159" s="540"/>
      <c r="E159" s="540"/>
      <c r="F159" s="540"/>
      <c r="G159" s="540"/>
      <c r="H159" s="540"/>
      <c r="I159" s="540"/>
      <c r="J159" s="540"/>
      <c r="K159" s="540"/>
      <c r="L159" s="540"/>
      <c r="M159" s="540"/>
      <c r="N159" s="540"/>
      <c r="O159" s="540"/>
      <c r="P159" s="540"/>
      <c r="Q159" s="540"/>
      <c r="R159" s="540"/>
    </row>
    <row r="160" spans="2:18" ht="14.4" x14ac:dyDescent="0.3">
      <c r="B160" s="509"/>
      <c r="C160" s="540"/>
      <c r="D160" s="540"/>
      <c r="E160" s="540"/>
      <c r="F160" s="540"/>
      <c r="G160" s="540"/>
      <c r="H160" s="540"/>
      <c r="I160" s="540"/>
      <c r="J160" s="540"/>
      <c r="K160" s="540"/>
      <c r="L160" s="540"/>
      <c r="M160" s="540"/>
      <c r="N160" s="540"/>
      <c r="O160" s="540"/>
      <c r="P160" s="540"/>
      <c r="Q160" s="540"/>
      <c r="R160" s="540"/>
    </row>
    <row r="161" spans="2:18" ht="14.4" x14ac:dyDescent="0.3">
      <c r="B161" s="509"/>
      <c r="C161" s="540"/>
      <c r="D161" s="540"/>
      <c r="E161" s="540"/>
      <c r="F161" s="540"/>
      <c r="G161" s="540"/>
      <c r="H161" s="540"/>
      <c r="I161" s="540"/>
      <c r="J161" s="540"/>
      <c r="K161" s="540"/>
      <c r="L161" s="540"/>
      <c r="M161" s="540"/>
      <c r="N161" s="540"/>
      <c r="O161" s="540"/>
      <c r="P161" s="540"/>
      <c r="Q161" s="540"/>
      <c r="R161" s="540"/>
    </row>
    <row r="162" spans="2:18" ht="14.4" x14ac:dyDescent="0.3">
      <c r="B162" s="509"/>
      <c r="C162" s="540"/>
      <c r="D162" s="540"/>
      <c r="E162" s="540"/>
      <c r="F162" s="540"/>
      <c r="G162" s="540"/>
      <c r="H162" s="540"/>
      <c r="I162" s="540"/>
      <c r="J162" s="540"/>
      <c r="K162" s="540"/>
      <c r="L162" s="540"/>
      <c r="M162" s="540"/>
      <c r="N162" s="540"/>
      <c r="O162" s="540"/>
      <c r="P162" s="540"/>
      <c r="Q162" s="540"/>
      <c r="R162" s="540"/>
    </row>
    <row r="163" spans="2:18" ht="14.4" x14ac:dyDescent="0.3">
      <c r="B163" s="509"/>
      <c r="C163" s="540"/>
      <c r="D163" s="540"/>
      <c r="E163" s="540"/>
      <c r="F163" s="540"/>
      <c r="G163" s="540"/>
      <c r="H163" s="540"/>
      <c r="I163" s="540"/>
      <c r="J163" s="540"/>
      <c r="K163" s="540"/>
      <c r="L163" s="540"/>
      <c r="M163" s="540"/>
      <c r="N163" s="540"/>
      <c r="O163" s="540"/>
      <c r="P163" s="540"/>
      <c r="Q163" s="540"/>
      <c r="R163" s="540"/>
    </row>
    <row r="164" spans="2:18" ht="14.4" x14ac:dyDescent="0.3">
      <c r="B164" s="509"/>
      <c r="C164" s="540"/>
      <c r="D164" s="540"/>
      <c r="E164" s="540"/>
      <c r="F164" s="540"/>
      <c r="G164" s="540"/>
      <c r="H164" s="540"/>
      <c r="I164" s="540"/>
      <c r="J164" s="540"/>
      <c r="K164" s="540"/>
      <c r="L164" s="540"/>
      <c r="M164" s="540"/>
      <c r="N164" s="540"/>
      <c r="O164" s="540"/>
      <c r="P164" s="540"/>
      <c r="Q164" s="540"/>
      <c r="R164" s="540"/>
    </row>
    <row r="165" spans="2:18" ht="14.4" x14ac:dyDescent="0.3">
      <c r="B165" s="509"/>
      <c r="C165" s="540"/>
      <c r="D165" s="540"/>
      <c r="E165" s="540"/>
      <c r="F165" s="540"/>
      <c r="G165" s="540"/>
      <c r="H165" s="540"/>
      <c r="I165" s="540"/>
      <c r="J165" s="540"/>
      <c r="K165" s="540"/>
      <c r="L165" s="540"/>
      <c r="M165" s="540"/>
      <c r="N165" s="540"/>
      <c r="O165" s="540"/>
      <c r="P165" s="540"/>
      <c r="Q165" s="540"/>
      <c r="R165" s="540"/>
    </row>
    <row r="166" spans="2:18" ht="14.4" x14ac:dyDescent="0.3">
      <c r="B166" s="509"/>
      <c r="C166" s="540"/>
      <c r="D166" s="540"/>
      <c r="E166" s="540"/>
      <c r="F166" s="540"/>
      <c r="G166" s="540"/>
      <c r="H166" s="540"/>
      <c r="I166" s="540"/>
      <c r="J166" s="540"/>
      <c r="K166" s="540"/>
      <c r="L166" s="540"/>
      <c r="M166" s="540"/>
      <c r="N166" s="540"/>
      <c r="O166" s="540"/>
      <c r="P166" s="540"/>
      <c r="Q166" s="540"/>
      <c r="R166" s="540"/>
    </row>
    <row r="167" spans="2:18" ht="14.4" x14ac:dyDescent="0.3">
      <c r="B167" s="509"/>
      <c r="C167" s="540"/>
      <c r="D167" s="540"/>
      <c r="E167" s="540"/>
      <c r="F167" s="540"/>
      <c r="G167" s="540"/>
      <c r="H167" s="540"/>
      <c r="I167" s="540"/>
      <c r="J167" s="540"/>
      <c r="K167" s="540"/>
      <c r="L167" s="540"/>
      <c r="M167" s="540"/>
      <c r="N167" s="540"/>
      <c r="O167" s="540"/>
      <c r="P167" s="540"/>
      <c r="Q167" s="540"/>
      <c r="R167" s="540"/>
    </row>
    <row r="168" spans="2:18" ht="14.4" x14ac:dyDescent="0.3">
      <c r="B168" s="509"/>
      <c r="C168" s="540"/>
      <c r="D168" s="540"/>
      <c r="E168" s="540"/>
      <c r="F168" s="540"/>
      <c r="G168" s="540"/>
      <c r="H168" s="540"/>
      <c r="I168" s="540"/>
      <c r="J168" s="540"/>
      <c r="K168" s="540"/>
      <c r="L168" s="540"/>
      <c r="M168" s="540"/>
      <c r="N168" s="540"/>
      <c r="O168" s="540"/>
      <c r="P168" s="540"/>
      <c r="Q168" s="540"/>
      <c r="R168" s="540"/>
    </row>
    <row r="169" spans="2:18" ht="14.4" x14ac:dyDescent="0.3">
      <c r="B169" s="509"/>
      <c r="C169" s="540"/>
      <c r="D169" s="540"/>
      <c r="E169" s="540"/>
      <c r="F169" s="540"/>
      <c r="G169" s="540"/>
      <c r="H169" s="540"/>
      <c r="I169" s="540"/>
      <c r="J169" s="540"/>
      <c r="K169" s="540"/>
      <c r="L169" s="540"/>
      <c r="M169" s="540"/>
      <c r="N169" s="540"/>
      <c r="O169" s="540"/>
      <c r="P169" s="540"/>
      <c r="Q169" s="540"/>
      <c r="R169" s="540"/>
    </row>
    <row r="170" spans="2:18" ht="14.4" x14ac:dyDescent="0.3">
      <c r="B170" s="509"/>
      <c r="C170" s="540"/>
      <c r="D170" s="540"/>
      <c r="E170" s="540"/>
      <c r="F170" s="540"/>
      <c r="G170" s="540"/>
      <c r="H170" s="540"/>
      <c r="I170" s="540"/>
      <c r="J170" s="540"/>
      <c r="K170" s="540"/>
      <c r="L170" s="540"/>
      <c r="M170" s="540"/>
      <c r="N170" s="540"/>
      <c r="O170" s="540"/>
      <c r="P170" s="540"/>
      <c r="Q170" s="540"/>
      <c r="R170" s="540"/>
    </row>
    <row r="171" spans="2:18" ht="14.4" x14ac:dyDescent="0.3">
      <c r="B171" s="509"/>
      <c r="C171" s="540"/>
      <c r="D171" s="540"/>
      <c r="E171" s="540"/>
      <c r="F171" s="540"/>
      <c r="G171" s="540"/>
      <c r="H171" s="540"/>
      <c r="I171" s="540"/>
      <c r="J171" s="540"/>
      <c r="K171" s="540"/>
      <c r="L171" s="540"/>
      <c r="M171" s="540"/>
      <c r="N171" s="540"/>
      <c r="O171" s="540"/>
      <c r="P171" s="540"/>
      <c r="Q171" s="540"/>
      <c r="R171" s="540"/>
    </row>
    <row r="172" spans="2:18" ht="14.4" x14ac:dyDescent="0.3">
      <c r="B172" s="509"/>
      <c r="C172" s="540"/>
      <c r="D172" s="540"/>
      <c r="E172" s="540"/>
      <c r="F172" s="540"/>
      <c r="G172" s="540"/>
      <c r="H172" s="540"/>
      <c r="I172" s="540"/>
      <c r="J172" s="540"/>
      <c r="K172" s="540"/>
      <c r="L172" s="540"/>
      <c r="M172" s="540"/>
      <c r="N172" s="540"/>
      <c r="O172" s="540"/>
      <c r="P172" s="540"/>
      <c r="Q172" s="540"/>
      <c r="R172" s="540"/>
    </row>
    <row r="173" spans="2:18" ht="14.4" x14ac:dyDescent="0.3">
      <c r="B173" s="509"/>
      <c r="C173" s="540"/>
      <c r="D173" s="540"/>
      <c r="E173" s="540"/>
      <c r="F173" s="540"/>
      <c r="G173" s="540"/>
      <c r="H173" s="540"/>
      <c r="I173" s="540"/>
      <c r="J173" s="540"/>
      <c r="K173" s="540"/>
      <c r="L173" s="540"/>
      <c r="M173" s="540"/>
      <c r="N173" s="540"/>
      <c r="O173" s="540"/>
      <c r="P173" s="540"/>
      <c r="Q173" s="540"/>
      <c r="R173" s="540"/>
    </row>
    <row r="174" spans="2:18" ht="14.4" x14ac:dyDescent="0.3">
      <c r="B174" s="509"/>
      <c r="C174" s="540"/>
      <c r="D174" s="540"/>
      <c r="E174" s="540"/>
      <c r="F174" s="540"/>
      <c r="G174" s="540"/>
      <c r="H174" s="540"/>
      <c r="I174" s="540"/>
      <c r="J174" s="540"/>
      <c r="K174" s="540"/>
      <c r="L174" s="540"/>
      <c r="M174" s="540"/>
      <c r="N174" s="540"/>
      <c r="O174" s="540"/>
      <c r="P174" s="540"/>
      <c r="Q174" s="540"/>
      <c r="R174" s="540"/>
    </row>
    <row r="175" spans="2:18" ht="14.4" x14ac:dyDescent="0.3">
      <c r="B175" s="509"/>
      <c r="C175" s="540"/>
      <c r="D175" s="540"/>
      <c r="E175" s="540"/>
      <c r="F175" s="540"/>
      <c r="G175" s="540"/>
      <c r="H175" s="540"/>
      <c r="I175" s="540"/>
      <c r="J175" s="540"/>
      <c r="K175" s="540"/>
      <c r="L175" s="540"/>
      <c r="M175" s="540"/>
      <c r="N175" s="540"/>
      <c r="O175" s="540"/>
      <c r="P175" s="540"/>
      <c r="Q175" s="540"/>
      <c r="R175" s="540"/>
    </row>
    <row r="176" spans="2:18" ht="14.4" x14ac:dyDescent="0.3">
      <c r="B176" s="509"/>
      <c r="C176" s="540"/>
      <c r="D176" s="540"/>
      <c r="E176" s="540"/>
      <c r="F176" s="540"/>
      <c r="G176" s="540"/>
      <c r="H176" s="540"/>
      <c r="I176" s="540"/>
      <c r="J176" s="540"/>
      <c r="K176" s="540"/>
      <c r="L176" s="540"/>
      <c r="M176" s="540"/>
      <c r="N176" s="540"/>
      <c r="O176" s="540"/>
      <c r="P176" s="540"/>
      <c r="Q176" s="540"/>
      <c r="R176" s="540"/>
    </row>
    <row r="177" spans="2:18" ht="14.4" x14ac:dyDescent="0.3">
      <c r="B177" s="509"/>
      <c r="C177" s="540"/>
      <c r="D177" s="540"/>
      <c r="E177" s="540"/>
      <c r="F177" s="540"/>
      <c r="G177" s="540"/>
      <c r="H177" s="540"/>
      <c r="I177" s="540"/>
      <c r="J177" s="540"/>
      <c r="K177" s="540"/>
      <c r="L177" s="540"/>
      <c r="M177" s="540"/>
      <c r="N177" s="540"/>
      <c r="O177" s="540"/>
      <c r="P177" s="540"/>
      <c r="Q177" s="540"/>
      <c r="R177" s="540"/>
    </row>
    <row r="178" spans="2:18" ht="14.4" x14ac:dyDescent="0.3">
      <c r="B178" s="509"/>
      <c r="C178" s="540"/>
      <c r="D178" s="540"/>
      <c r="E178" s="540"/>
      <c r="F178" s="540"/>
      <c r="G178" s="540"/>
      <c r="H178" s="540"/>
      <c r="I178" s="540"/>
      <c r="J178" s="540"/>
      <c r="K178" s="540"/>
      <c r="L178" s="540"/>
      <c r="M178" s="540"/>
      <c r="N178" s="540"/>
      <c r="O178" s="540"/>
      <c r="P178" s="540"/>
      <c r="Q178" s="540"/>
      <c r="R178" s="540"/>
    </row>
    <row r="179" spans="2:18" ht="14.4" x14ac:dyDescent="0.3">
      <c r="B179" s="509"/>
      <c r="C179" s="540"/>
      <c r="D179" s="540"/>
      <c r="E179" s="540"/>
      <c r="F179" s="540"/>
      <c r="G179" s="540"/>
      <c r="H179" s="540"/>
      <c r="I179" s="540"/>
      <c r="J179" s="540"/>
      <c r="K179" s="540"/>
      <c r="L179" s="540"/>
      <c r="M179" s="540"/>
      <c r="N179" s="540"/>
      <c r="O179" s="540"/>
      <c r="P179" s="540"/>
      <c r="Q179" s="540"/>
      <c r="R179" s="540"/>
    </row>
    <row r="180" spans="2:18" ht="14.4" x14ac:dyDescent="0.3">
      <c r="B180" s="509"/>
      <c r="C180" s="540"/>
      <c r="D180" s="540"/>
      <c r="E180" s="540"/>
      <c r="F180" s="540"/>
      <c r="G180" s="540"/>
      <c r="H180" s="540"/>
      <c r="I180" s="540"/>
      <c r="J180" s="540"/>
      <c r="K180" s="540"/>
      <c r="L180" s="540"/>
      <c r="M180" s="540"/>
      <c r="N180" s="540"/>
      <c r="O180" s="540"/>
      <c r="P180" s="540"/>
      <c r="Q180" s="540"/>
      <c r="R180" s="540"/>
    </row>
    <row r="181" spans="2:18" ht="14.4" x14ac:dyDescent="0.3">
      <c r="B181" s="509"/>
      <c r="C181" s="540"/>
      <c r="D181" s="540"/>
      <c r="E181" s="540"/>
      <c r="F181" s="540"/>
      <c r="G181" s="540"/>
      <c r="H181" s="540"/>
      <c r="I181" s="540"/>
      <c r="J181" s="540"/>
      <c r="K181" s="540"/>
      <c r="L181" s="540"/>
      <c r="M181" s="540"/>
      <c r="N181" s="540"/>
      <c r="O181" s="540"/>
      <c r="P181" s="540"/>
      <c r="Q181" s="540"/>
      <c r="R181" s="540"/>
    </row>
    <row r="182" spans="2:18" ht="14.4" x14ac:dyDescent="0.3">
      <c r="B182" s="509"/>
      <c r="C182" s="540"/>
      <c r="D182" s="540"/>
      <c r="E182" s="540"/>
      <c r="F182" s="540"/>
      <c r="G182" s="540"/>
      <c r="H182" s="540"/>
      <c r="I182" s="540"/>
      <c r="J182" s="540"/>
      <c r="K182" s="540"/>
      <c r="L182" s="540"/>
      <c r="M182" s="540"/>
      <c r="N182" s="540"/>
      <c r="O182" s="540"/>
      <c r="P182" s="540"/>
      <c r="Q182" s="540"/>
      <c r="R182" s="540"/>
    </row>
    <row r="183" spans="2:18" ht="14.4" x14ac:dyDescent="0.3">
      <c r="B183" s="509"/>
      <c r="C183" s="540"/>
      <c r="D183" s="540"/>
      <c r="E183" s="540"/>
      <c r="F183" s="540"/>
      <c r="G183" s="540"/>
      <c r="H183" s="540"/>
      <c r="I183" s="540"/>
      <c r="J183" s="540"/>
      <c r="K183" s="540"/>
      <c r="L183" s="540"/>
      <c r="M183" s="540"/>
      <c r="N183" s="540"/>
      <c r="O183" s="540"/>
      <c r="P183" s="540"/>
      <c r="Q183" s="540"/>
      <c r="R183" s="540"/>
    </row>
    <row r="184" spans="2:18" ht="14.4" x14ac:dyDescent="0.3">
      <c r="B184" s="509"/>
      <c r="C184" s="540"/>
      <c r="D184" s="540"/>
      <c r="E184" s="540"/>
      <c r="F184" s="540"/>
      <c r="G184" s="540"/>
      <c r="H184" s="540"/>
      <c r="I184" s="540"/>
      <c r="J184" s="540"/>
      <c r="K184" s="540"/>
      <c r="L184" s="540"/>
      <c r="M184" s="540"/>
      <c r="N184" s="540"/>
      <c r="O184" s="540"/>
      <c r="P184" s="540"/>
      <c r="Q184" s="540"/>
      <c r="R184" s="540"/>
    </row>
    <row r="185" spans="2:18" ht="14.4" x14ac:dyDescent="0.3">
      <c r="B185" s="509"/>
      <c r="C185" s="540"/>
      <c r="D185" s="540"/>
      <c r="E185" s="540"/>
      <c r="F185" s="540"/>
      <c r="G185" s="540"/>
      <c r="H185" s="540"/>
      <c r="I185" s="540"/>
      <c r="J185" s="540"/>
      <c r="K185" s="540"/>
      <c r="L185" s="540"/>
      <c r="M185" s="540"/>
      <c r="N185" s="540"/>
      <c r="O185" s="540"/>
      <c r="P185" s="540"/>
      <c r="Q185" s="540"/>
      <c r="R185" s="540"/>
    </row>
    <row r="186" spans="2:18" ht="14.4" x14ac:dyDescent="0.3">
      <c r="B186" s="509"/>
      <c r="C186" s="540"/>
      <c r="D186" s="540"/>
      <c r="E186" s="540"/>
      <c r="F186" s="540"/>
      <c r="G186" s="540"/>
      <c r="H186" s="540"/>
      <c r="I186" s="540"/>
      <c r="J186" s="540"/>
      <c r="K186" s="540"/>
      <c r="L186" s="540"/>
      <c r="M186" s="540"/>
      <c r="N186" s="540"/>
      <c r="O186" s="540"/>
      <c r="P186" s="540"/>
      <c r="Q186" s="540"/>
      <c r="R186" s="540"/>
    </row>
    <row r="187" spans="2:18" ht="14.4" x14ac:dyDescent="0.3">
      <c r="B187" s="509"/>
      <c r="C187" s="540"/>
      <c r="D187" s="540"/>
      <c r="E187" s="540"/>
      <c r="F187" s="540"/>
      <c r="G187" s="540"/>
      <c r="H187" s="540"/>
      <c r="I187" s="540"/>
      <c r="J187" s="540"/>
      <c r="K187" s="540"/>
      <c r="L187" s="540"/>
      <c r="M187" s="540"/>
      <c r="N187" s="540"/>
      <c r="O187" s="540"/>
      <c r="P187" s="540"/>
      <c r="Q187" s="540"/>
      <c r="R187" s="540"/>
    </row>
    <row r="188" spans="2:18" ht="14.4" x14ac:dyDescent="0.3">
      <c r="B188" s="509"/>
      <c r="C188" s="540"/>
      <c r="D188" s="540"/>
      <c r="E188" s="540"/>
      <c r="F188" s="540"/>
      <c r="G188" s="540"/>
      <c r="H188" s="540"/>
      <c r="I188" s="540"/>
      <c r="J188" s="540"/>
      <c r="K188" s="540"/>
      <c r="L188" s="540"/>
      <c r="M188" s="540"/>
      <c r="N188" s="540"/>
      <c r="O188" s="540"/>
      <c r="P188" s="540"/>
      <c r="Q188" s="540"/>
      <c r="R188" s="540"/>
    </row>
    <row r="189" spans="2:18" ht="14.4" x14ac:dyDescent="0.3">
      <c r="B189" s="509"/>
      <c r="C189" s="540"/>
      <c r="D189" s="540"/>
      <c r="E189" s="540"/>
      <c r="F189" s="540"/>
      <c r="G189" s="540"/>
      <c r="H189" s="540"/>
      <c r="I189" s="540"/>
      <c r="J189" s="540"/>
      <c r="K189" s="540"/>
      <c r="L189" s="540"/>
      <c r="M189" s="540"/>
      <c r="N189" s="540"/>
      <c r="O189" s="540"/>
      <c r="P189" s="540"/>
      <c r="Q189" s="540"/>
      <c r="R189" s="540"/>
    </row>
    <row r="190" spans="2:18" ht="14.4" x14ac:dyDescent="0.3">
      <c r="B190" s="509"/>
      <c r="C190" s="540"/>
      <c r="D190" s="540"/>
      <c r="E190" s="540"/>
      <c r="F190" s="540"/>
      <c r="G190" s="540"/>
      <c r="H190" s="540"/>
      <c r="I190" s="540"/>
      <c r="J190" s="540"/>
      <c r="K190" s="540"/>
      <c r="L190" s="540"/>
      <c r="M190" s="540"/>
      <c r="N190" s="540"/>
      <c r="O190" s="540"/>
      <c r="P190" s="540"/>
      <c r="Q190" s="540"/>
      <c r="R190" s="540"/>
    </row>
    <row r="191" spans="2:18" ht="14.4" x14ac:dyDescent="0.3">
      <c r="B191" s="509"/>
      <c r="C191" s="540"/>
      <c r="D191" s="540"/>
      <c r="E191" s="540"/>
      <c r="F191" s="540"/>
      <c r="G191" s="540"/>
      <c r="H191" s="540"/>
      <c r="I191" s="540"/>
      <c r="J191" s="540"/>
      <c r="K191" s="540"/>
      <c r="L191" s="540"/>
      <c r="M191" s="540"/>
      <c r="N191" s="540"/>
      <c r="O191" s="540"/>
      <c r="P191" s="540"/>
      <c r="Q191" s="540"/>
      <c r="R191" s="540"/>
    </row>
    <row r="192" spans="2:18" ht="14.4" x14ac:dyDescent="0.3">
      <c r="B192" s="509"/>
      <c r="C192" s="540"/>
      <c r="D192" s="540"/>
      <c r="E192" s="540"/>
      <c r="F192" s="540"/>
      <c r="G192" s="540"/>
      <c r="H192" s="540"/>
      <c r="I192" s="540"/>
      <c r="J192" s="540"/>
      <c r="K192" s="540"/>
      <c r="L192" s="540"/>
      <c r="M192" s="540"/>
      <c r="N192" s="540"/>
      <c r="O192" s="540"/>
      <c r="P192" s="540"/>
      <c r="Q192" s="540"/>
      <c r="R192" s="540"/>
    </row>
    <row r="193" spans="2:18" ht="14.4" x14ac:dyDescent="0.3">
      <c r="B193" s="509"/>
      <c r="C193" s="540"/>
      <c r="D193" s="540"/>
      <c r="E193" s="540"/>
      <c r="F193" s="540"/>
      <c r="G193" s="540"/>
      <c r="H193" s="540"/>
      <c r="I193" s="540"/>
      <c r="J193" s="540"/>
      <c r="K193" s="540"/>
      <c r="L193" s="540"/>
      <c r="M193" s="540"/>
      <c r="N193" s="540"/>
      <c r="O193" s="540"/>
      <c r="P193" s="540"/>
      <c r="Q193" s="540"/>
      <c r="R193" s="540"/>
    </row>
    <row r="194" spans="2:18" ht="14.4" x14ac:dyDescent="0.3">
      <c r="B194" s="509"/>
      <c r="C194" s="540"/>
      <c r="D194" s="540"/>
      <c r="E194" s="540"/>
      <c r="F194" s="540"/>
      <c r="G194" s="540"/>
      <c r="H194" s="540"/>
      <c r="I194" s="540"/>
      <c r="J194" s="540"/>
      <c r="K194" s="540"/>
      <c r="L194" s="540"/>
      <c r="M194" s="540"/>
      <c r="N194" s="540"/>
      <c r="O194" s="540"/>
      <c r="P194" s="540"/>
      <c r="Q194" s="540"/>
      <c r="R194" s="540"/>
    </row>
    <row r="195" spans="2:18" ht="14.4" x14ac:dyDescent="0.3">
      <c r="B195" s="509"/>
      <c r="C195" s="540"/>
      <c r="D195" s="540"/>
      <c r="E195" s="540"/>
      <c r="F195" s="540"/>
      <c r="G195" s="540"/>
      <c r="H195" s="540"/>
      <c r="I195" s="540"/>
      <c r="J195" s="540"/>
      <c r="K195" s="540"/>
      <c r="L195" s="540"/>
      <c r="M195" s="540"/>
      <c r="N195" s="540"/>
      <c r="O195" s="540"/>
      <c r="P195" s="540"/>
      <c r="Q195" s="540"/>
      <c r="R195" s="540"/>
    </row>
    <row r="196" spans="2:18" ht="14.4" x14ac:dyDescent="0.3">
      <c r="B196" s="509"/>
      <c r="C196" s="540"/>
      <c r="D196" s="540"/>
      <c r="E196" s="540"/>
      <c r="F196" s="540"/>
      <c r="G196" s="540"/>
      <c r="H196" s="540"/>
      <c r="I196" s="540"/>
      <c r="J196" s="540"/>
      <c r="K196" s="540"/>
      <c r="L196" s="540"/>
      <c r="M196" s="540"/>
      <c r="N196" s="540"/>
      <c r="O196" s="540"/>
      <c r="P196" s="540"/>
      <c r="Q196" s="540"/>
      <c r="R196" s="540"/>
    </row>
    <row r="197" spans="2:18" ht="14.4" x14ac:dyDescent="0.3">
      <c r="B197" s="509"/>
      <c r="C197" s="540"/>
      <c r="D197" s="540"/>
      <c r="E197" s="540"/>
      <c r="F197" s="540"/>
      <c r="G197" s="540"/>
      <c r="H197" s="540"/>
      <c r="I197" s="540"/>
      <c r="J197" s="540"/>
      <c r="K197" s="540"/>
      <c r="L197" s="540"/>
      <c r="M197" s="540"/>
      <c r="N197" s="540"/>
      <c r="O197" s="540"/>
      <c r="P197" s="540"/>
      <c r="Q197" s="540"/>
      <c r="R197" s="540"/>
    </row>
    <row r="198" spans="2:18" ht="14.4" x14ac:dyDescent="0.3">
      <c r="B198" s="509"/>
      <c r="C198" s="540"/>
      <c r="D198" s="540"/>
      <c r="E198" s="540"/>
      <c r="F198" s="540"/>
      <c r="G198" s="540"/>
      <c r="H198" s="540"/>
      <c r="I198" s="540"/>
      <c r="J198" s="540"/>
      <c r="K198" s="540"/>
      <c r="L198" s="540"/>
      <c r="M198" s="540"/>
      <c r="N198" s="540"/>
      <c r="O198" s="540"/>
      <c r="P198" s="540"/>
      <c r="Q198" s="540"/>
      <c r="R198" s="540"/>
    </row>
    <row r="199" spans="2:18" ht="14.4" x14ac:dyDescent="0.3">
      <c r="B199" s="509"/>
      <c r="C199" s="540"/>
      <c r="D199" s="540"/>
      <c r="E199" s="540"/>
      <c r="F199" s="540"/>
      <c r="G199" s="540"/>
      <c r="H199" s="540"/>
      <c r="I199" s="540"/>
      <c r="J199" s="540"/>
      <c r="K199" s="540"/>
      <c r="L199" s="540"/>
      <c r="M199" s="540"/>
      <c r="N199" s="540"/>
      <c r="O199" s="540"/>
      <c r="P199" s="540"/>
      <c r="Q199" s="540"/>
      <c r="R199" s="540"/>
    </row>
    <row r="200" spans="2:18" ht="14.4" x14ac:dyDescent="0.3">
      <c r="B200" s="509"/>
      <c r="C200" s="540"/>
      <c r="D200" s="540"/>
      <c r="E200" s="540"/>
      <c r="F200" s="540"/>
      <c r="G200" s="540"/>
      <c r="H200" s="540"/>
      <c r="I200" s="540"/>
      <c r="J200" s="540"/>
      <c r="K200" s="540"/>
      <c r="L200" s="540"/>
      <c r="M200" s="540"/>
      <c r="N200" s="540"/>
      <c r="O200" s="540"/>
      <c r="P200" s="540"/>
      <c r="Q200" s="540"/>
      <c r="R200" s="540"/>
    </row>
    <row r="201" spans="2:18" ht="14.4" x14ac:dyDescent="0.3">
      <c r="B201" s="509"/>
      <c r="C201" s="540"/>
      <c r="D201" s="540"/>
      <c r="E201" s="540"/>
      <c r="F201" s="540"/>
      <c r="G201" s="540"/>
      <c r="H201" s="540"/>
      <c r="I201" s="540"/>
      <c r="J201" s="540"/>
      <c r="K201" s="540"/>
      <c r="L201" s="540"/>
      <c r="M201" s="540"/>
      <c r="N201" s="540"/>
      <c r="O201" s="540"/>
      <c r="P201" s="540"/>
      <c r="Q201" s="540"/>
      <c r="R201" s="540"/>
    </row>
    <row r="202" spans="2:18" ht="14.4" x14ac:dyDescent="0.3">
      <c r="B202" s="509"/>
      <c r="C202" s="540"/>
      <c r="D202" s="540"/>
      <c r="E202" s="540"/>
      <c r="F202" s="540"/>
      <c r="G202" s="540"/>
      <c r="H202" s="540"/>
      <c r="I202" s="540"/>
      <c r="J202" s="540"/>
      <c r="K202" s="540"/>
      <c r="L202" s="540"/>
      <c r="M202" s="540"/>
      <c r="N202" s="540"/>
      <c r="O202" s="540"/>
      <c r="P202" s="540"/>
      <c r="Q202" s="540"/>
      <c r="R202" s="540"/>
    </row>
    <row r="203" spans="2:18" ht="14.4" x14ac:dyDescent="0.3">
      <c r="B203" s="509"/>
      <c r="C203" s="540"/>
      <c r="D203" s="540"/>
      <c r="E203" s="540"/>
      <c r="F203" s="540"/>
      <c r="G203" s="540"/>
      <c r="H203" s="540"/>
      <c r="I203" s="540"/>
      <c r="J203" s="540"/>
      <c r="K203" s="540"/>
      <c r="L203" s="540"/>
      <c r="M203" s="540"/>
      <c r="N203" s="540"/>
      <c r="O203" s="540"/>
      <c r="P203" s="540"/>
      <c r="Q203" s="540"/>
      <c r="R203" s="540"/>
    </row>
    <row r="204" spans="2:18" ht="14.4" x14ac:dyDescent="0.3">
      <c r="B204" s="509"/>
      <c r="C204" s="540"/>
      <c r="D204" s="540"/>
      <c r="E204" s="540"/>
      <c r="F204" s="540"/>
      <c r="G204" s="540"/>
      <c r="H204" s="540"/>
      <c r="I204" s="540"/>
      <c r="J204" s="540"/>
      <c r="K204" s="540"/>
      <c r="L204" s="540"/>
      <c r="M204" s="540"/>
      <c r="N204" s="540"/>
      <c r="O204" s="540"/>
      <c r="P204" s="540"/>
      <c r="Q204" s="540"/>
      <c r="R204" s="540"/>
    </row>
    <row r="205" spans="2:18" ht="14.4" x14ac:dyDescent="0.3">
      <c r="B205" s="509"/>
      <c r="C205" s="540"/>
      <c r="D205" s="540"/>
      <c r="E205" s="540"/>
      <c r="F205" s="540"/>
      <c r="G205" s="540"/>
      <c r="H205" s="540"/>
      <c r="I205" s="540"/>
      <c r="J205" s="540"/>
      <c r="K205" s="540"/>
      <c r="L205" s="540"/>
      <c r="M205" s="540"/>
      <c r="N205" s="540"/>
      <c r="O205" s="540"/>
      <c r="P205" s="540"/>
      <c r="Q205" s="540"/>
      <c r="R205" s="540"/>
    </row>
    <row r="206" spans="2:18" ht="14.4" x14ac:dyDescent="0.3">
      <c r="B206" s="509"/>
      <c r="C206" s="540"/>
      <c r="D206" s="540"/>
      <c r="E206" s="540"/>
      <c r="F206" s="540"/>
      <c r="G206" s="540"/>
      <c r="H206" s="540"/>
      <c r="I206" s="540"/>
      <c r="J206" s="540"/>
      <c r="K206" s="540"/>
      <c r="L206" s="540"/>
      <c r="M206" s="540"/>
      <c r="N206" s="540"/>
      <c r="O206" s="540"/>
      <c r="P206" s="540"/>
      <c r="Q206" s="540"/>
      <c r="R206" s="540"/>
    </row>
    <row r="207" spans="2:18" ht="14.4" x14ac:dyDescent="0.3">
      <c r="B207" s="509"/>
      <c r="C207" s="540"/>
      <c r="D207" s="540"/>
      <c r="E207" s="540"/>
      <c r="F207" s="540"/>
      <c r="G207" s="540"/>
      <c r="H207" s="540"/>
      <c r="I207" s="540"/>
      <c r="J207" s="540"/>
      <c r="K207" s="540"/>
      <c r="L207" s="540"/>
      <c r="M207" s="540"/>
      <c r="N207" s="540"/>
      <c r="O207" s="540"/>
      <c r="P207" s="540"/>
      <c r="Q207" s="540"/>
      <c r="R207" s="540"/>
    </row>
    <row r="208" spans="2:18" ht="14.4" x14ac:dyDescent="0.3">
      <c r="B208" s="509"/>
      <c r="C208" s="540"/>
      <c r="D208" s="540"/>
      <c r="E208" s="540"/>
      <c r="F208" s="540"/>
      <c r="G208" s="540"/>
      <c r="H208" s="540"/>
      <c r="I208" s="540"/>
      <c r="J208" s="540"/>
      <c r="K208" s="540"/>
      <c r="L208" s="540"/>
      <c r="M208" s="540"/>
      <c r="N208" s="540"/>
      <c r="O208" s="540"/>
      <c r="P208" s="540"/>
      <c r="Q208" s="540"/>
      <c r="R208" s="540"/>
    </row>
  </sheetData>
  <autoFilter ref="A8:U128" xr:uid="{00000000-0001-0000-0100-000000000000}">
    <filterColumn colId="1">
      <colorFilter dxfId="10"/>
    </filterColumn>
    <filterColumn colId="13">
      <filters>
        <filter val="2"/>
      </filters>
    </filterColumn>
  </autoFilter>
  <mergeCells count="6">
    <mergeCell ref="B140:R140"/>
    <mergeCell ref="M7:R7"/>
    <mergeCell ref="B2:C2"/>
    <mergeCell ref="J6:R6"/>
    <mergeCell ref="B1:C1"/>
    <mergeCell ref="C7:G7"/>
  </mergeCells>
  <dataValidations count="1">
    <dataValidation type="list" allowBlank="1" showInputMessage="1" showErrorMessage="1" sqref="F125:H128" xr:uid="{E359A35B-655C-410E-A423-4660C8FBF4E8}">
      <formula1>$C$58:$C$59</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A1" display="EU CQ1" xr:uid="{00000000-0004-0000-0100-000018000000}"/>
    <hyperlink ref="B50" location="'EU CQ2'!A1" display="EU CQ2" xr:uid="{00000000-0004-0000-0100-000019000000}"/>
    <hyperlink ref="B51" location="'EU CQ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1144880D-D94E-4E39-BD45-6E76AA660AF4}"/>
    <hyperlink ref="B117" location="'EU IRRBB1'!A1" display="EU IRRBB1" xr:uid="{F8659218-7DFA-4556-A7A3-9E1845206103}"/>
    <hyperlink ref="B119" location="Potvrzení!A1" display="Potvrzení" xr:uid="{13DE072E-6BEA-4D1D-8CFA-395FB1A66DA6}"/>
    <hyperlink ref="B120" location="Zásady!A1" display="Klíčové prvky formálních zásad instituce přijatých k naplnění požadavků na zpřístupňování informací" xr:uid="{66E2B610-8605-45D4-B263-AB0C67ECF7E4}"/>
    <hyperlink ref="B128" location="'EU CQ7'!A1" display="Šablona 9" xr:uid="{7E3EB6FA-EEAA-4DF9-9B78-F358B942D4AF}"/>
    <hyperlink ref="B127" location="'EU CR1'!A1" display="Šablona 4" xr:uid="{99CA927F-E04E-4B95-9B9E-73C7F098951C}"/>
    <hyperlink ref="B126" location="'EU CQ3'!A1" display="Šablona 3" xr:uid="{170B705B-155B-4DFB-AE8C-6E98BF85E66A}"/>
    <hyperlink ref="B125" location="'EU CQ1'!A1" display="Šablona 1" xr:uid="{05AB8BE2-CB66-41A8-B64B-E3E439E4F088}"/>
    <hyperlink ref="C124" r:id="rId1" display="https://www.eba.europa.eu/sites/default/documents/files/document_library/Publications/Guidelines/2022/1041279/Consolidated  GL on disclosure of non-performing and forborne exposures.pdf" xr:uid="{F00E07D1-D908-4C89-A84E-832277A01277}"/>
  </hyperlinks>
  <pageMargins left="0.25" right="0.25" top="0.75" bottom="0.75" header="0.3" footer="0.3"/>
  <pageSetup paperSize="9" scale="34" fitToHeight="0" orientation="portrait" r:id="rId2"/>
  <rowBreaks count="1" manualBreakCount="1">
    <brk id="83" min="1" max="17" man="1"/>
  </rowBreaks>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5" tint="0.79998168889431442"/>
  </sheetPr>
  <dimension ref="A3:D11"/>
  <sheetViews>
    <sheetView showGridLines="0" view="pageLayout" zoomScaleNormal="100" workbookViewId="0"/>
  </sheetViews>
  <sheetFormatPr defaultColWidth="11.44140625" defaultRowHeight="14.4" x14ac:dyDescent="0.3"/>
  <cols>
    <col min="1" max="1" width="6.33203125" customWidth="1"/>
    <col min="2" max="2" width="14.6640625" customWidth="1"/>
    <col min="3" max="3" width="13.33203125" customWidth="1"/>
    <col min="4" max="4" width="95.88671875" customWidth="1"/>
  </cols>
  <sheetData>
    <row r="3" spans="1:4" ht="18" x14ac:dyDescent="0.3">
      <c r="A3" s="34"/>
      <c r="B3" s="45" t="s">
        <v>160</v>
      </c>
      <c r="C3" s="34"/>
      <c r="D3" s="45"/>
    </row>
    <row r="4" spans="1:4" x14ac:dyDescent="0.3">
      <c r="B4" t="s">
        <v>123</v>
      </c>
    </row>
    <row r="7" spans="1:4" x14ac:dyDescent="0.3">
      <c r="B7" s="21" t="s">
        <v>124</v>
      </c>
      <c r="C7" s="21" t="s">
        <v>118</v>
      </c>
      <c r="D7" s="42" t="s">
        <v>125</v>
      </c>
    </row>
    <row r="8" spans="1:4" ht="28.8" x14ac:dyDescent="0.3">
      <c r="B8" s="21" t="s">
        <v>219</v>
      </c>
      <c r="C8" s="21" t="s">
        <v>113</v>
      </c>
      <c r="D8" s="42" t="s">
        <v>220</v>
      </c>
    </row>
    <row r="9" spans="1:4" ht="28.8" x14ac:dyDescent="0.3">
      <c r="B9" s="21" t="s">
        <v>221</v>
      </c>
      <c r="C9" s="21" t="s">
        <v>115</v>
      </c>
      <c r="D9" s="42" t="s">
        <v>222</v>
      </c>
    </row>
    <row r="10" spans="1:4" ht="28.8" x14ac:dyDescent="0.3">
      <c r="B10" s="21" t="s">
        <v>223</v>
      </c>
      <c r="C10" s="21" t="s">
        <v>150</v>
      </c>
      <c r="D10" s="42" t="s">
        <v>224</v>
      </c>
    </row>
    <row r="11" spans="1:4" s="29" customFormat="1" ht="28.8" x14ac:dyDescent="0.3">
      <c r="B11" s="30" t="s">
        <v>221</v>
      </c>
      <c r="C11" s="30" t="s">
        <v>135</v>
      </c>
      <c r="D11" s="31" t="s">
        <v>225</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A2:M19"/>
  <sheetViews>
    <sheetView showGridLines="0" view="pageLayout" zoomScaleNormal="100" workbookViewId="0"/>
  </sheetViews>
  <sheetFormatPr defaultColWidth="11.44140625" defaultRowHeight="14.4" x14ac:dyDescent="0.3"/>
  <cols>
    <col min="1" max="1" width="4" customWidth="1"/>
    <col min="2" max="2" width="19.33203125" customWidth="1"/>
    <col min="3" max="3" width="5.44140625" customWidth="1"/>
    <col min="4" max="4" width="6.44140625" customWidth="1"/>
    <col min="5" max="5" width="8" customWidth="1"/>
    <col min="6" max="6" width="5.33203125" customWidth="1"/>
    <col min="7" max="7" width="9.6640625" customWidth="1"/>
    <col min="8" max="8" width="10.44140625" customWidth="1"/>
    <col min="9" max="9" width="10.6640625" customWidth="1"/>
    <col min="10" max="10" width="12.109375" customWidth="1"/>
    <col min="11" max="11" width="9.33203125" customWidth="1"/>
    <col min="12" max="12" width="12.109375" customWidth="1"/>
  </cols>
  <sheetData>
    <row r="2" spans="1:13" ht="16.8" x14ac:dyDescent="0.3">
      <c r="B2" s="74" t="s">
        <v>161</v>
      </c>
    </row>
    <row r="3" spans="1:13" x14ac:dyDescent="0.3">
      <c r="B3" s="75" t="s">
        <v>226</v>
      </c>
    </row>
    <row r="4" spans="1:13" ht="15" x14ac:dyDescent="0.3">
      <c r="A4" s="76"/>
    </row>
    <row r="5" spans="1:13" x14ac:dyDescent="0.3">
      <c r="A5" s="77"/>
      <c r="B5" s="78"/>
      <c r="C5" s="79" t="s">
        <v>6</v>
      </c>
      <c r="D5" s="79" t="s">
        <v>7</v>
      </c>
      <c r="E5" s="79" t="s">
        <v>8</v>
      </c>
      <c r="F5" s="79" t="s">
        <v>43</v>
      </c>
      <c r="G5" s="79" t="s">
        <v>44</v>
      </c>
      <c r="H5" s="80" t="s">
        <v>227</v>
      </c>
      <c r="I5" s="80" t="s">
        <v>228</v>
      </c>
      <c r="J5" s="79" t="s">
        <v>162</v>
      </c>
      <c r="K5" s="79" t="s">
        <v>163</v>
      </c>
      <c r="L5" s="79" t="s">
        <v>197</v>
      </c>
      <c r="M5" s="3"/>
    </row>
    <row r="6" spans="1:13" ht="28.5" customHeight="1" x14ac:dyDescent="0.3">
      <c r="A6" s="77"/>
      <c r="B6" s="78"/>
      <c r="C6" s="1146" t="s">
        <v>229</v>
      </c>
      <c r="D6" s="1147"/>
      <c r="E6" s="1147"/>
      <c r="F6" s="1147"/>
      <c r="G6" s="1148"/>
      <c r="H6" s="1149" t="s">
        <v>230</v>
      </c>
      <c r="I6" s="1150"/>
      <c r="J6" s="1151" t="s">
        <v>231</v>
      </c>
      <c r="K6" s="81"/>
      <c r="L6" s="82"/>
      <c r="M6" s="3"/>
    </row>
    <row r="7" spans="1:13" ht="61.2" x14ac:dyDescent="0.3">
      <c r="A7" s="77"/>
      <c r="B7" s="83" t="s">
        <v>232</v>
      </c>
      <c r="C7" s="79" t="s">
        <v>233</v>
      </c>
      <c r="D7" s="79" t="s">
        <v>234</v>
      </c>
      <c r="E7" s="79" t="s">
        <v>235</v>
      </c>
      <c r="F7" s="79" t="s">
        <v>236</v>
      </c>
      <c r="G7" s="79" t="s">
        <v>237</v>
      </c>
      <c r="H7" s="80" t="s">
        <v>238</v>
      </c>
      <c r="I7" s="80" t="s">
        <v>239</v>
      </c>
      <c r="J7" s="1152"/>
      <c r="K7" s="80" t="s">
        <v>240</v>
      </c>
      <c r="L7" s="80" t="s">
        <v>241</v>
      </c>
      <c r="M7" s="3"/>
    </row>
    <row r="8" spans="1:13" ht="26.25" customHeight="1" x14ac:dyDescent="0.3">
      <c r="A8" s="79">
        <v>1</v>
      </c>
      <c r="B8" s="83" t="s">
        <v>242</v>
      </c>
      <c r="C8" s="79"/>
      <c r="D8" s="79"/>
      <c r="E8" s="79"/>
      <c r="F8" s="79"/>
      <c r="G8" s="79"/>
      <c r="H8" s="84"/>
      <c r="I8" s="84"/>
      <c r="J8" s="85"/>
      <c r="K8" s="79"/>
      <c r="L8" s="79"/>
      <c r="M8" s="3"/>
    </row>
    <row r="9" spans="1:13" ht="26.25" customHeight="1" x14ac:dyDescent="0.3">
      <c r="A9" s="86">
        <v>2</v>
      </c>
      <c r="B9" s="87" t="s">
        <v>23</v>
      </c>
      <c r="C9" s="86"/>
      <c r="D9" s="86"/>
      <c r="E9" s="86"/>
      <c r="F9" s="86"/>
      <c r="G9" s="86"/>
      <c r="H9" s="88"/>
      <c r="I9" s="88"/>
      <c r="J9" s="89"/>
      <c r="K9" s="86"/>
      <c r="L9" s="86"/>
      <c r="M9" s="3"/>
    </row>
    <row r="10" spans="1:13" x14ac:dyDescent="0.3">
      <c r="A10" s="79">
        <v>3</v>
      </c>
      <c r="B10" s="90" t="s">
        <v>243</v>
      </c>
      <c r="C10" s="91"/>
      <c r="D10" s="91"/>
      <c r="E10" s="91"/>
      <c r="F10" s="91"/>
      <c r="G10" s="91"/>
      <c r="H10" s="92"/>
      <c r="I10" s="92"/>
      <c r="J10" s="91"/>
      <c r="K10" s="91"/>
      <c r="L10" s="91"/>
      <c r="M10" s="3"/>
    </row>
    <row r="11" spans="1:13" x14ac:dyDescent="0.3">
      <c r="A11" s="79">
        <v>4</v>
      </c>
      <c r="B11" s="90" t="s">
        <v>244</v>
      </c>
      <c r="C11" s="91"/>
      <c r="D11" s="91"/>
      <c r="E11" s="91"/>
      <c r="F11" s="91"/>
      <c r="G11" s="91"/>
      <c r="H11" s="92"/>
      <c r="I11" s="92"/>
      <c r="J11" s="91"/>
      <c r="K11" s="91"/>
      <c r="L11" s="91"/>
      <c r="M11" s="3"/>
    </row>
    <row r="12" spans="1:13" x14ac:dyDescent="0.3">
      <c r="A12" s="79">
        <v>5</v>
      </c>
      <c r="B12" s="90" t="s">
        <v>245</v>
      </c>
      <c r="C12" s="91"/>
      <c r="D12" s="91"/>
      <c r="E12" s="91"/>
      <c r="F12" s="91"/>
      <c r="G12" s="91"/>
      <c r="H12" s="92"/>
      <c r="I12" s="92"/>
      <c r="J12" s="91"/>
      <c r="K12" s="91"/>
      <c r="L12" s="91"/>
      <c r="M12" s="3"/>
    </row>
    <row r="13" spans="1:13" x14ac:dyDescent="0.3">
      <c r="A13" s="79">
        <v>6</v>
      </c>
      <c r="B13" s="90" t="s">
        <v>246</v>
      </c>
      <c r="C13" s="91"/>
      <c r="D13" s="91"/>
      <c r="E13" s="91"/>
      <c r="F13" s="91"/>
      <c r="G13" s="91"/>
      <c r="H13" s="92"/>
      <c r="I13" s="92"/>
      <c r="J13" s="91"/>
      <c r="K13" s="91"/>
      <c r="L13" s="91"/>
      <c r="M13" s="3"/>
    </row>
    <row r="14" spans="1:13" x14ac:dyDescent="0.3">
      <c r="A14" s="79">
        <v>7</v>
      </c>
      <c r="B14" s="90" t="s">
        <v>247</v>
      </c>
      <c r="C14" s="91"/>
      <c r="D14" s="91"/>
      <c r="E14" s="91"/>
      <c r="F14" s="91"/>
      <c r="G14" s="91"/>
      <c r="H14" s="92"/>
      <c r="I14" s="92"/>
      <c r="J14" s="91"/>
      <c r="K14" s="91"/>
      <c r="L14" s="91"/>
      <c r="M14" s="3"/>
    </row>
    <row r="15" spans="1:13" ht="26.25" customHeight="1" x14ac:dyDescent="0.3">
      <c r="A15" s="93">
        <v>8</v>
      </c>
      <c r="B15" s="87" t="s">
        <v>23</v>
      </c>
      <c r="C15" s="93"/>
      <c r="D15" s="93"/>
      <c r="E15" s="93"/>
      <c r="F15" s="93"/>
      <c r="G15" s="93"/>
      <c r="H15" s="93"/>
      <c r="I15" s="93"/>
      <c r="J15" s="94"/>
      <c r="K15" s="93"/>
      <c r="L15" s="93"/>
      <c r="M15" s="3"/>
    </row>
    <row r="16" spans="1:13" ht="26.25" customHeight="1" x14ac:dyDescent="0.3">
      <c r="A16" s="93">
        <v>9</v>
      </c>
      <c r="B16" s="87" t="s">
        <v>23</v>
      </c>
      <c r="C16" s="93"/>
      <c r="D16" s="93"/>
      <c r="E16" s="93"/>
      <c r="F16" s="93"/>
      <c r="G16" s="93"/>
      <c r="H16" s="93"/>
      <c r="I16" s="93"/>
      <c r="J16" s="94"/>
      <c r="K16" s="93"/>
      <c r="L16" s="93"/>
      <c r="M16" s="3"/>
    </row>
    <row r="17" spans="1:13" ht="20.399999999999999" x14ac:dyDescent="0.3">
      <c r="A17" s="79">
        <v>10</v>
      </c>
      <c r="B17" s="90" t="s">
        <v>248</v>
      </c>
      <c r="C17" s="91"/>
      <c r="D17" s="91"/>
      <c r="E17" s="91"/>
      <c r="F17" s="91"/>
      <c r="G17" s="91"/>
      <c r="H17" s="92"/>
      <c r="I17" s="92"/>
      <c r="J17" s="91"/>
      <c r="K17" s="91"/>
      <c r="L17" s="91"/>
      <c r="M17" s="3"/>
    </row>
    <row r="18" spans="1:13" ht="26.25" customHeight="1" x14ac:dyDescent="0.3">
      <c r="A18" s="93">
        <v>11</v>
      </c>
      <c r="B18" s="87" t="s">
        <v>23</v>
      </c>
      <c r="C18" s="93"/>
      <c r="D18" s="93"/>
      <c r="E18" s="93"/>
      <c r="F18" s="93"/>
      <c r="G18" s="93"/>
      <c r="H18" s="93"/>
      <c r="I18" s="93"/>
      <c r="J18" s="94"/>
      <c r="K18" s="93"/>
      <c r="L18" s="93"/>
      <c r="M18" s="3"/>
    </row>
    <row r="19" spans="1:13" ht="20.399999999999999" x14ac:dyDescent="0.3">
      <c r="A19" s="79">
        <v>12</v>
      </c>
      <c r="B19" s="95" t="s">
        <v>249</v>
      </c>
      <c r="C19" s="96"/>
      <c r="D19" s="96"/>
      <c r="E19" s="96"/>
      <c r="F19" s="96"/>
      <c r="G19" s="96"/>
      <c r="H19" s="96"/>
      <c r="I19" s="96"/>
      <c r="J19" s="97"/>
      <c r="K19" s="98"/>
      <c r="L19" s="98"/>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pageSetUpPr fitToPage="1"/>
  </sheetPr>
  <dimension ref="B2:L12"/>
  <sheetViews>
    <sheetView showGridLines="0" zoomScaleNormal="100" workbookViewId="0"/>
  </sheetViews>
  <sheetFormatPr defaultRowHeight="14.4" x14ac:dyDescent="0.3"/>
  <cols>
    <col min="12" max="12" width="62" customWidth="1"/>
  </cols>
  <sheetData>
    <row r="2" spans="2:12" x14ac:dyDescent="0.3">
      <c r="B2" t="s">
        <v>1837</v>
      </c>
    </row>
    <row r="3" spans="2:12" x14ac:dyDescent="0.3">
      <c r="B3" t="s">
        <v>1838</v>
      </c>
    </row>
    <row r="5" spans="2:12" x14ac:dyDescent="0.3">
      <c r="B5" s="1131" t="s">
        <v>250</v>
      </c>
      <c r="C5" s="1132"/>
      <c r="D5" s="1132"/>
      <c r="E5" s="1132"/>
      <c r="F5" s="1132"/>
      <c r="G5" s="1132"/>
      <c r="H5" s="1132"/>
      <c r="I5" s="1132"/>
      <c r="J5" s="1132"/>
      <c r="K5" s="1132"/>
      <c r="L5" s="1133"/>
    </row>
    <row r="6" spans="2:12" x14ac:dyDescent="0.3">
      <c r="B6" s="1112" t="s">
        <v>251</v>
      </c>
      <c r="C6" s="1107"/>
      <c r="D6" s="1107"/>
      <c r="E6" s="1107"/>
      <c r="F6" s="1107"/>
      <c r="G6" s="1107"/>
      <c r="H6" s="1107"/>
      <c r="I6" s="1107"/>
      <c r="J6" s="1107"/>
      <c r="K6" s="1107"/>
      <c r="L6" s="1113"/>
    </row>
    <row r="7" spans="2:12" ht="22.5" customHeight="1" x14ac:dyDescent="0.3">
      <c r="B7" s="1114" t="s">
        <v>252</v>
      </c>
      <c r="C7" s="1115"/>
      <c r="D7" s="1115"/>
      <c r="E7" s="1115"/>
      <c r="F7" s="1115"/>
      <c r="G7" s="1115"/>
      <c r="H7" s="1115"/>
      <c r="I7" s="1115"/>
      <c r="J7" s="1115"/>
      <c r="K7" s="1115"/>
      <c r="L7" s="1116"/>
    </row>
    <row r="8" spans="2:12" ht="22.5" customHeight="1" x14ac:dyDescent="0.3">
      <c r="B8" s="1108"/>
      <c r="C8" s="1108"/>
      <c r="D8" s="1108"/>
      <c r="E8" s="1108"/>
      <c r="F8" s="1108"/>
      <c r="G8" s="1108"/>
      <c r="H8" s="1108"/>
      <c r="I8" s="1108"/>
      <c r="J8" s="1108"/>
      <c r="K8" s="1108"/>
      <c r="L8" s="1108"/>
    </row>
    <row r="9" spans="2:12" ht="22.5" customHeight="1" x14ac:dyDescent="0.3">
      <c r="B9" s="1107"/>
      <c r="C9" s="1107"/>
      <c r="D9" s="1107"/>
      <c r="E9" s="1107"/>
      <c r="F9" s="1107"/>
      <c r="G9" s="1107"/>
      <c r="H9" s="1107"/>
      <c r="I9" s="1107"/>
      <c r="J9" s="1107"/>
      <c r="K9" s="1107"/>
      <c r="L9" s="1107"/>
    </row>
    <row r="10" spans="2:12" ht="22.5" customHeight="1" x14ac:dyDescent="0.3">
      <c r="B10" s="1108"/>
      <c r="C10" s="1108"/>
      <c r="D10" s="1108"/>
      <c r="E10" s="1108"/>
      <c r="F10" s="1108"/>
      <c r="G10" s="1108"/>
      <c r="H10" s="1108"/>
      <c r="I10" s="1108"/>
      <c r="J10" s="1108"/>
      <c r="K10" s="1108"/>
      <c r="L10" s="1108"/>
    </row>
    <row r="11" spans="2:12" ht="22.5" customHeight="1" x14ac:dyDescent="0.3"/>
    <row r="12" spans="2:12" ht="22.5" customHeight="1" x14ac:dyDescent="0.3"/>
  </sheetData>
  <mergeCells count="6">
    <mergeCell ref="B10:L10"/>
    <mergeCell ref="B5:L5"/>
    <mergeCell ref="B6:L6"/>
    <mergeCell ref="B7:L7"/>
    <mergeCell ref="B8:L8"/>
    <mergeCell ref="B9:L9"/>
  </mergeCells>
  <hyperlinks>
    <hyperlink ref="B5:L5" location="'EU CC1'!A1" display="Šablona EU CC1 – Složení regulatorního kapitálu" xr:uid="{00000000-0004-0000-1200-000000000000}"/>
    <hyperlink ref="B7:L7" location="'EU CCA  '!A1" display="Šablona EU CCA – Základní vlastnosti nástrojů regulatorního kapitálu a nástrojů způsobilých závazků" xr:uid="{00000000-0004-0000-1200-000001000000}"/>
    <hyperlink ref="B6:L6" location="'EU CC2 '!A1" display="Šablona EU CC2 – Sesouhlasení regulatorního kapitálu s rozvahou v auditované účetní závěrce" xr:uid="{00000000-0004-0000-12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9" tint="0.79998168889431442"/>
  </sheetPr>
  <dimension ref="A2:F133"/>
  <sheetViews>
    <sheetView showGridLines="0" zoomScaleNormal="100" zoomScalePageLayoutView="130" workbookViewId="0"/>
  </sheetViews>
  <sheetFormatPr defaultColWidth="9" defaultRowHeight="14.4" x14ac:dyDescent="0.3"/>
  <cols>
    <col min="1" max="1" width="6.109375" customWidth="1"/>
    <col min="3" max="3" width="57.5546875" customWidth="1"/>
    <col min="4" max="4" width="20.44140625" style="799" customWidth="1"/>
    <col min="5" max="5" width="57" customWidth="1"/>
  </cols>
  <sheetData>
    <row r="2" spans="2:5" ht="24.6" x14ac:dyDescent="0.3">
      <c r="D2" s="798" t="s">
        <v>1972</v>
      </c>
    </row>
    <row r="3" spans="2:5" ht="18" x14ac:dyDescent="0.35">
      <c r="B3" s="41" t="s">
        <v>250</v>
      </c>
    </row>
    <row r="4" spans="2:5" ht="18" x14ac:dyDescent="0.35">
      <c r="B4" s="41"/>
    </row>
    <row r="5" spans="2:5" ht="18" x14ac:dyDescent="0.35">
      <c r="B5" s="41"/>
      <c r="D5" s="799" t="s">
        <v>2198</v>
      </c>
    </row>
    <row r="6" spans="2:5" x14ac:dyDescent="0.3">
      <c r="D6" s="800" t="s">
        <v>253</v>
      </c>
      <c r="E6" s="37" t="s">
        <v>254</v>
      </c>
    </row>
    <row r="7" spans="2:5" ht="28.8" x14ac:dyDescent="0.3">
      <c r="D7" s="800" t="s">
        <v>255</v>
      </c>
      <c r="E7" s="37" t="s">
        <v>256</v>
      </c>
    </row>
    <row r="8" spans="2:5" x14ac:dyDescent="0.3">
      <c r="B8" s="1156" t="s">
        <v>257</v>
      </c>
      <c r="C8" s="1157"/>
      <c r="D8" s="1157"/>
      <c r="E8" s="1158"/>
    </row>
    <row r="9" spans="2:5" x14ac:dyDescent="0.3">
      <c r="B9" s="99">
        <v>1</v>
      </c>
      <c r="C9" s="100" t="s">
        <v>258</v>
      </c>
      <c r="D9" s="801">
        <v>750000</v>
      </c>
      <c r="E9" s="101" t="s">
        <v>259</v>
      </c>
    </row>
    <row r="10" spans="2:5" x14ac:dyDescent="0.3">
      <c r="B10" s="99"/>
      <c r="C10" s="100" t="s">
        <v>260</v>
      </c>
      <c r="D10" s="801"/>
      <c r="E10" s="102"/>
    </row>
    <row r="11" spans="2:5" x14ac:dyDescent="0.3">
      <c r="B11" s="99"/>
      <c r="C11" s="100" t="s">
        <v>261</v>
      </c>
      <c r="D11" s="801"/>
      <c r="E11" s="102"/>
    </row>
    <row r="12" spans="2:5" x14ac:dyDescent="0.3">
      <c r="B12" s="99"/>
      <c r="C12" s="100" t="s">
        <v>262</v>
      </c>
      <c r="D12" s="801"/>
      <c r="E12" s="102"/>
    </row>
    <row r="13" spans="2:5" x14ac:dyDescent="0.3">
      <c r="B13" s="99">
        <v>2</v>
      </c>
      <c r="C13" s="100" t="s">
        <v>263</v>
      </c>
      <c r="D13" s="801">
        <v>3047068.0645400002</v>
      </c>
      <c r="E13" s="102"/>
    </row>
    <row r="14" spans="2:5" x14ac:dyDescent="0.3">
      <c r="B14" s="99">
        <v>3</v>
      </c>
      <c r="C14" s="100" t="s">
        <v>264</v>
      </c>
      <c r="D14" s="801">
        <v>4510758.1149300002</v>
      </c>
      <c r="E14" s="102"/>
    </row>
    <row r="15" spans="2:5" x14ac:dyDescent="0.3">
      <c r="B15" s="99" t="s">
        <v>265</v>
      </c>
      <c r="C15" s="100" t="s">
        <v>266</v>
      </c>
      <c r="D15" s="801">
        <v>0</v>
      </c>
      <c r="E15" s="102"/>
    </row>
    <row r="16" spans="2:5" ht="24" x14ac:dyDescent="0.3">
      <c r="B16" s="99">
        <v>4</v>
      </c>
      <c r="C16" s="100" t="s">
        <v>267</v>
      </c>
      <c r="D16" s="801">
        <v>0</v>
      </c>
      <c r="E16" s="102"/>
    </row>
    <row r="17" spans="2:5" ht="24" x14ac:dyDescent="0.3">
      <c r="B17" s="99">
        <v>5</v>
      </c>
      <c r="C17" s="100" t="s">
        <v>268</v>
      </c>
      <c r="D17" s="801">
        <v>0</v>
      </c>
      <c r="E17" s="102"/>
    </row>
    <row r="18" spans="2:5" ht="22.65" customHeight="1" x14ac:dyDescent="0.3">
      <c r="B18" s="99" t="s">
        <v>269</v>
      </c>
      <c r="C18" s="100" t="s">
        <v>270</v>
      </c>
      <c r="D18" s="801">
        <v>0</v>
      </c>
      <c r="E18" s="102"/>
    </row>
    <row r="19" spans="2:5" x14ac:dyDescent="0.3">
      <c r="B19" s="103">
        <v>6</v>
      </c>
      <c r="C19" s="104" t="s">
        <v>271</v>
      </c>
      <c r="D19" s="802">
        <v>8307826.1794700008</v>
      </c>
      <c r="E19" s="105"/>
    </row>
    <row r="20" spans="2:5" x14ac:dyDescent="0.3">
      <c r="B20" s="1153" t="s">
        <v>272</v>
      </c>
      <c r="C20" s="1154"/>
      <c r="D20" s="1154"/>
      <c r="E20" s="1155"/>
    </row>
    <row r="21" spans="2:5" x14ac:dyDescent="0.3">
      <c r="B21" s="99">
        <v>7</v>
      </c>
      <c r="C21" s="106" t="s">
        <v>273</v>
      </c>
      <c r="D21" s="801">
        <v>0</v>
      </c>
      <c r="E21" s="102"/>
    </row>
    <row r="22" spans="2:5" x14ac:dyDescent="0.3">
      <c r="B22" s="99">
        <v>8</v>
      </c>
      <c r="C22" s="106" t="s">
        <v>274</v>
      </c>
      <c r="D22" s="801">
        <v>-30794.751270000106</v>
      </c>
      <c r="E22" s="101" t="s">
        <v>275</v>
      </c>
    </row>
    <row r="23" spans="2:5" x14ac:dyDescent="0.3">
      <c r="B23" s="99">
        <v>9</v>
      </c>
      <c r="C23" s="106" t="s">
        <v>23</v>
      </c>
      <c r="D23" s="801"/>
      <c r="E23" s="102"/>
    </row>
    <row r="24" spans="2:5" ht="36" x14ac:dyDescent="0.3">
      <c r="B24" s="99">
        <v>10</v>
      </c>
      <c r="C24" s="106" t="s">
        <v>276</v>
      </c>
      <c r="D24" s="801">
        <v>0</v>
      </c>
      <c r="E24" s="102"/>
    </row>
    <row r="25" spans="2:5" ht="36" x14ac:dyDescent="0.3">
      <c r="B25" s="99">
        <v>11</v>
      </c>
      <c r="C25" s="106" t="s">
        <v>277</v>
      </c>
      <c r="D25" s="801">
        <v>0</v>
      </c>
      <c r="E25" s="102"/>
    </row>
    <row r="26" spans="2:5" x14ac:dyDescent="0.3">
      <c r="B26" s="99">
        <v>12</v>
      </c>
      <c r="C26" s="106" t="s">
        <v>278</v>
      </c>
      <c r="D26" s="801">
        <v>0</v>
      </c>
      <c r="E26" s="102"/>
    </row>
    <row r="27" spans="2:5" ht="21" customHeight="1" x14ac:dyDescent="0.3">
      <c r="B27" s="99">
        <v>13</v>
      </c>
      <c r="C27" s="106" t="s">
        <v>279</v>
      </c>
      <c r="D27" s="801">
        <v>0</v>
      </c>
      <c r="E27" s="102"/>
    </row>
    <row r="28" spans="2:5" ht="24" x14ac:dyDescent="0.3">
      <c r="B28" s="99">
        <v>14</v>
      </c>
      <c r="C28" s="106" t="s">
        <v>280</v>
      </c>
      <c r="D28" s="801">
        <v>0</v>
      </c>
      <c r="E28" s="102"/>
    </row>
    <row r="29" spans="2:5" x14ac:dyDescent="0.3">
      <c r="B29" s="99">
        <v>15</v>
      </c>
      <c r="C29" s="106" t="s">
        <v>281</v>
      </c>
      <c r="D29" s="801">
        <v>0</v>
      </c>
      <c r="E29" s="102"/>
    </row>
    <row r="30" spans="2:5" ht="24" x14ac:dyDescent="0.3">
      <c r="B30" s="99">
        <v>16</v>
      </c>
      <c r="C30" s="106" t="s">
        <v>282</v>
      </c>
      <c r="D30" s="801">
        <v>0</v>
      </c>
      <c r="E30" s="102"/>
    </row>
    <row r="31" spans="2:5" ht="48" x14ac:dyDescent="0.3">
      <c r="B31" s="99">
        <v>17</v>
      </c>
      <c r="C31" s="106" t="s">
        <v>283</v>
      </c>
      <c r="D31" s="801">
        <v>0</v>
      </c>
      <c r="E31" s="102"/>
    </row>
    <row r="32" spans="2:5" ht="48" x14ac:dyDescent="0.3">
      <c r="B32" s="99">
        <v>18</v>
      </c>
      <c r="C32" s="106" t="s">
        <v>284</v>
      </c>
      <c r="D32" s="801">
        <v>0</v>
      </c>
      <c r="E32" s="102"/>
    </row>
    <row r="33" spans="2:6" ht="48" x14ac:dyDescent="0.3">
      <c r="B33" s="99">
        <v>19</v>
      </c>
      <c r="C33" s="106" t="s">
        <v>285</v>
      </c>
      <c r="D33" s="801">
        <v>0</v>
      </c>
      <c r="E33" s="102"/>
    </row>
    <row r="34" spans="2:6" x14ac:dyDescent="0.3">
      <c r="B34" s="99">
        <v>20</v>
      </c>
      <c r="C34" s="106" t="s">
        <v>23</v>
      </c>
      <c r="D34" s="801"/>
      <c r="E34" s="102"/>
    </row>
    <row r="35" spans="2:6" ht="24" x14ac:dyDescent="0.3">
      <c r="B35" s="99" t="s">
        <v>286</v>
      </c>
      <c r="C35" s="106" t="s">
        <v>287</v>
      </c>
      <c r="D35" s="801">
        <v>0</v>
      </c>
      <c r="E35" s="102"/>
    </row>
    <row r="36" spans="2:6" x14ac:dyDescent="0.3">
      <c r="B36" s="99" t="s">
        <v>288</v>
      </c>
      <c r="C36" s="106" t="s">
        <v>289</v>
      </c>
      <c r="D36" s="801">
        <v>0</v>
      </c>
      <c r="E36" s="102"/>
    </row>
    <row r="37" spans="2:6" x14ac:dyDescent="0.3">
      <c r="B37" s="99" t="s">
        <v>290</v>
      </c>
      <c r="C37" s="102" t="s">
        <v>291</v>
      </c>
      <c r="D37" s="801">
        <v>0</v>
      </c>
      <c r="E37" s="102"/>
    </row>
    <row r="38" spans="2:6" x14ac:dyDescent="0.3">
      <c r="B38" s="99" t="s">
        <v>292</v>
      </c>
      <c r="C38" s="106" t="s">
        <v>293</v>
      </c>
      <c r="D38" s="801">
        <v>0</v>
      </c>
      <c r="E38" s="102"/>
    </row>
    <row r="39" spans="2:6" ht="36" x14ac:dyDescent="0.3">
      <c r="B39" s="99">
        <v>21</v>
      </c>
      <c r="C39" s="106" t="s">
        <v>294</v>
      </c>
      <c r="D39" s="801">
        <v>0</v>
      </c>
      <c r="E39" s="102"/>
    </row>
    <row r="40" spans="2:6" x14ac:dyDescent="0.3">
      <c r="B40" s="99">
        <v>22</v>
      </c>
      <c r="C40" s="106" t="s">
        <v>295</v>
      </c>
      <c r="D40" s="801">
        <v>0</v>
      </c>
      <c r="E40" s="102"/>
    </row>
    <row r="41" spans="2:6" ht="36" x14ac:dyDescent="0.3">
      <c r="B41" s="99">
        <v>23</v>
      </c>
      <c r="C41" s="106" t="s">
        <v>296</v>
      </c>
      <c r="D41" s="801">
        <v>0</v>
      </c>
      <c r="E41" s="102"/>
    </row>
    <row r="42" spans="2:6" x14ac:dyDescent="0.3">
      <c r="B42" s="99">
        <v>24</v>
      </c>
      <c r="C42" s="106" t="s">
        <v>23</v>
      </c>
      <c r="D42" s="801"/>
      <c r="E42" s="102"/>
    </row>
    <row r="43" spans="2:6" x14ac:dyDescent="0.3">
      <c r="B43" s="99">
        <v>25</v>
      </c>
      <c r="C43" s="106" t="s">
        <v>297</v>
      </c>
      <c r="D43" s="801">
        <v>0</v>
      </c>
      <c r="E43" s="102"/>
    </row>
    <row r="44" spans="2:6" x14ac:dyDescent="0.3">
      <c r="B44" s="99" t="s">
        <v>298</v>
      </c>
      <c r="C44" s="106" t="s">
        <v>299</v>
      </c>
      <c r="D44" s="801">
        <v>0</v>
      </c>
      <c r="E44" s="102"/>
    </row>
    <row r="45" spans="2:6" ht="48" x14ac:dyDescent="0.3">
      <c r="B45" s="99" t="s">
        <v>300</v>
      </c>
      <c r="C45" s="106" t="s">
        <v>301</v>
      </c>
      <c r="D45" s="801">
        <v>0</v>
      </c>
      <c r="E45" s="102"/>
    </row>
    <row r="46" spans="2:6" x14ac:dyDescent="0.3">
      <c r="B46" s="99">
        <v>26</v>
      </c>
      <c r="C46" s="106" t="s">
        <v>23</v>
      </c>
      <c r="D46" s="801"/>
      <c r="E46" s="102"/>
    </row>
    <row r="47" spans="2:6" ht="36" x14ac:dyDescent="0.3">
      <c r="B47" s="99">
        <v>27</v>
      </c>
      <c r="C47" s="106" t="s">
        <v>302</v>
      </c>
      <c r="D47" s="801">
        <v>0</v>
      </c>
      <c r="E47" s="102"/>
      <c r="F47" s="107"/>
    </row>
    <row r="48" spans="2:6" x14ac:dyDescent="0.3">
      <c r="B48" s="99" t="s">
        <v>303</v>
      </c>
      <c r="C48" s="106" t="s">
        <v>304</v>
      </c>
      <c r="D48" s="801">
        <v>-317752.87606599991</v>
      </c>
      <c r="E48" s="102"/>
      <c r="F48" s="107"/>
    </row>
    <row r="49" spans="2:5" x14ac:dyDescent="0.3">
      <c r="B49" s="99">
        <v>28</v>
      </c>
      <c r="C49" s="108" t="s">
        <v>305</v>
      </c>
      <c r="D49" s="1067">
        <v>-348547.62733600003</v>
      </c>
      <c r="E49" s="102"/>
    </row>
    <row r="50" spans="2:5" x14ac:dyDescent="0.3">
      <c r="B50" s="99">
        <v>29</v>
      </c>
      <c r="C50" s="108" t="s">
        <v>49</v>
      </c>
      <c r="D50" s="802">
        <v>7959278.5521340007</v>
      </c>
      <c r="E50" s="102"/>
    </row>
    <row r="51" spans="2:5" x14ac:dyDescent="0.3">
      <c r="B51" s="1153" t="s">
        <v>306</v>
      </c>
      <c r="C51" s="1154"/>
      <c r="D51" s="1154"/>
      <c r="E51" s="1155"/>
    </row>
    <row r="52" spans="2:5" x14ac:dyDescent="0.3">
      <c r="B52" s="99">
        <v>30</v>
      </c>
      <c r="C52" s="106" t="s">
        <v>307</v>
      </c>
      <c r="D52" s="801">
        <v>0</v>
      </c>
      <c r="E52" s="101" t="s">
        <v>308</v>
      </c>
    </row>
    <row r="53" spans="2:5" x14ac:dyDescent="0.3">
      <c r="B53" s="99">
        <v>31</v>
      </c>
      <c r="C53" s="106" t="s">
        <v>309</v>
      </c>
      <c r="D53" s="801">
        <v>0</v>
      </c>
      <c r="E53" s="102"/>
    </row>
    <row r="54" spans="2:5" x14ac:dyDescent="0.3">
      <c r="B54" s="99">
        <v>32</v>
      </c>
      <c r="C54" s="106" t="s">
        <v>310</v>
      </c>
      <c r="D54" s="801">
        <v>0</v>
      </c>
      <c r="E54" s="102"/>
    </row>
    <row r="55" spans="2:5" ht="24" x14ac:dyDescent="0.3">
      <c r="B55" s="99">
        <v>33</v>
      </c>
      <c r="C55" s="106" t="s">
        <v>311</v>
      </c>
      <c r="D55" s="801">
        <v>0</v>
      </c>
      <c r="E55" s="102"/>
    </row>
    <row r="56" spans="2:5" s="29" customFormat="1" ht="24" x14ac:dyDescent="0.3">
      <c r="B56" s="99" t="s">
        <v>312</v>
      </c>
      <c r="C56" s="106" t="s">
        <v>313</v>
      </c>
      <c r="D56" s="801">
        <v>0</v>
      </c>
      <c r="E56" s="102"/>
    </row>
    <row r="57" spans="2:5" s="29" customFormat="1" ht="24" x14ac:dyDescent="0.3">
      <c r="B57" s="99" t="s">
        <v>314</v>
      </c>
      <c r="C57" s="106" t="s">
        <v>315</v>
      </c>
      <c r="D57" s="801">
        <v>0</v>
      </c>
      <c r="E57" s="102"/>
    </row>
    <row r="58" spans="2:5" ht="36" x14ac:dyDescent="0.3">
      <c r="B58" s="99">
        <v>34</v>
      </c>
      <c r="C58" s="106" t="s">
        <v>316</v>
      </c>
      <c r="D58" s="801">
        <v>0</v>
      </c>
      <c r="E58" s="102"/>
    </row>
    <row r="59" spans="2:5" ht="21" customHeight="1" x14ac:dyDescent="0.3">
      <c r="B59" s="99">
        <v>35</v>
      </c>
      <c r="C59" s="106" t="s">
        <v>317</v>
      </c>
      <c r="D59" s="801">
        <v>0</v>
      </c>
      <c r="E59" s="102"/>
    </row>
    <row r="60" spans="2:5" x14ac:dyDescent="0.3">
      <c r="B60" s="103">
        <v>36</v>
      </c>
      <c r="C60" s="108" t="s">
        <v>318</v>
      </c>
      <c r="D60" s="802">
        <v>0</v>
      </c>
      <c r="E60" s="102"/>
    </row>
    <row r="61" spans="2:5" x14ac:dyDescent="0.3">
      <c r="B61" s="1153" t="s">
        <v>319</v>
      </c>
      <c r="C61" s="1154"/>
      <c r="D61" s="1154"/>
      <c r="E61" s="1155"/>
    </row>
    <row r="62" spans="2:5" ht="24" x14ac:dyDescent="0.3">
      <c r="B62" s="99">
        <v>37</v>
      </c>
      <c r="C62" s="106" t="s">
        <v>320</v>
      </c>
      <c r="D62" s="801">
        <v>0</v>
      </c>
      <c r="E62" s="102"/>
    </row>
    <row r="63" spans="2:5" ht="48" x14ac:dyDescent="0.3">
      <c r="B63" s="99">
        <v>38</v>
      </c>
      <c r="C63" s="106" t="s">
        <v>321</v>
      </c>
      <c r="D63" s="801">
        <v>0</v>
      </c>
      <c r="E63" s="102"/>
    </row>
    <row r="64" spans="2:5" ht="48" x14ac:dyDescent="0.3">
      <c r="B64" s="99">
        <v>39</v>
      </c>
      <c r="C64" s="106" t="s">
        <v>322</v>
      </c>
      <c r="D64" s="801">
        <v>0</v>
      </c>
      <c r="E64" s="102"/>
    </row>
    <row r="65" spans="1:5" ht="48" x14ac:dyDescent="0.3">
      <c r="B65" s="99">
        <v>40</v>
      </c>
      <c r="C65" s="106" t="s">
        <v>323</v>
      </c>
      <c r="D65" s="801">
        <v>0</v>
      </c>
      <c r="E65" s="102"/>
    </row>
    <row r="66" spans="1:5" x14ac:dyDescent="0.3">
      <c r="B66" s="99">
        <v>41</v>
      </c>
      <c r="C66" s="106" t="s">
        <v>23</v>
      </c>
      <c r="D66" s="801"/>
      <c r="E66" s="102"/>
    </row>
    <row r="67" spans="1:5" ht="24" x14ac:dyDescent="0.3">
      <c r="B67" s="99">
        <v>42</v>
      </c>
      <c r="C67" s="106" t="s">
        <v>324</v>
      </c>
      <c r="D67" s="801">
        <v>0</v>
      </c>
      <c r="E67" s="102"/>
    </row>
    <row r="68" spans="1:5" x14ac:dyDescent="0.3">
      <c r="B68" s="99" t="s">
        <v>325</v>
      </c>
      <c r="C68" s="106" t="s">
        <v>326</v>
      </c>
      <c r="D68" s="801">
        <v>0</v>
      </c>
      <c r="E68" s="102"/>
    </row>
    <row r="69" spans="1:5" x14ac:dyDescent="0.3">
      <c r="B69" s="103">
        <v>43</v>
      </c>
      <c r="C69" s="108" t="s">
        <v>327</v>
      </c>
      <c r="D69" s="802">
        <v>0</v>
      </c>
      <c r="E69" s="102"/>
    </row>
    <row r="70" spans="1:5" x14ac:dyDescent="0.3">
      <c r="B70" s="103">
        <v>44</v>
      </c>
      <c r="C70" s="108" t="s">
        <v>328</v>
      </c>
      <c r="D70" s="1067">
        <v>0</v>
      </c>
      <c r="E70" s="102"/>
    </row>
    <row r="71" spans="1:5" x14ac:dyDescent="0.3">
      <c r="B71" s="103">
        <v>45</v>
      </c>
      <c r="C71" s="108" t="s">
        <v>329</v>
      </c>
      <c r="D71" s="802">
        <v>7959278.5521340007</v>
      </c>
      <c r="E71" s="102"/>
    </row>
    <row r="72" spans="1:5" x14ac:dyDescent="0.3">
      <c r="B72" s="1153" t="s">
        <v>330</v>
      </c>
      <c r="C72" s="1154"/>
      <c r="D72" s="1154"/>
      <c r="E72" s="1155"/>
    </row>
    <row r="73" spans="1:5" x14ac:dyDescent="0.3">
      <c r="B73" s="99">
        <v>46</v>
      </c>
      <c r="C73" s="106" t="s">
        <v>307</v>
      </c>
      <c r="D73" s="801">
        <v>0</v>
      </c>
      <c r="E73" s="102"/>
    </row>
    <row r="74" spans="1:5" ht="36" x14ac:dyDescent="0.3">
      <c r="B74" s="99">
        <v>47</v>
      </c>
      <c r="C74" s="106" t="s">
        <v>331</v>
      </c>
      <c r="D74" s="801">
        <v>0</v>
      </c>
      <c r="E74" s="102"/>
    </row>
    <row r="75" spans="1:5" s="29" customFormat="1" ht="24" x14ac:dyDescent="0.3">
      <c r="A75" s="34"/>
      <c r="B75" s="99" t="s">
        <v>332</v>
      </c>
      <c r="C75" s="106" t="s">
        <v>333</v>
      </c>
      <c r="D75" s="801">
        <v>0</v>
      </c>
      <c r="E75" s="102"/>
    </row>
    <row r="76" spans="1:5" s="29" customFormat="1" ht="24" x14ac:dyDescent="0.3">
      <c r="A76" s="34"/>
      <c r="B76" s="99" t="s">
        <v>334</v>
      </c>
      <c r="C76" s="106" t="s">
        <v>335</v>
      </c>
      <c r="D76" s="801">
        <v>0</v>
      </c>
      <c r="E76" s="102"/>
    </row>
    <row r="77" spans="1:5" ht="48" x14ac:dyDescent="0.3">
      <c r="B77" s="99">
        <v>48</v>
      </c>
      <c r="C77" s="106" t="s">
        <v>336</v>
      </c>
      <c r="D77" s="801">
        <v>0</v>
      </c>
      <c r="E77" s="102"/>
    </row>
    <row r="78" spans="1:5" ht="21.6" customHeight="1" x14ac:dyDescent="0.3">
      <c r="B78" s="99">
        <v>49</v>
      </c>
      <c r="C78" s="106" t="s">
        <v>337</v>
      </c>
      <c r="D78" s="801">
        <v>0</v>
      </c>
      <c r="E78" s="102"/>
    </row>
    <row r="79" spans="1:5" x14ac:dyDescent="0.3">
      <c r="B79" s="99">
        <v>50</v>
      </c>
      <c r="C79" s="106" t="s">
        <v>338</v>
      </c>
      <c r="D79" s="801">
        <v>87980.908779999969</v>
      </c>
      <c r="E79" s="102"/>
    </row>
    <row r="80" spans="1:5" x14ac:dyDescent="0.3">
      <c r="B80" s="103">
        <v>51</v>
      </c>
      <c r="C80" s="108" t="s">
        <v>339</v>
      </c>
      <c r="D80" s="1067">
        <v>87980.908779999969</v>
      </c>
      <c r="E80" s="105"/>
    </row>
    <row r="81" spans="2:5" x14ac:dyDescent="0.3">
      <c r="B81" s="1153" t="s">
        <v>340</v>
      </c>
      <c r="C81" s="1154"/>
      <c r="D81" s="1154"/>
      <c r="E81" s="1155"/>
    </row>
    <row r="82" spans="2:5" ht="24" x14ac:dyDescent="0.3">
      <c r="B82" s="99">
        <v>52</v>
      </c>
      <c r="C82" s="106" t="s">
        <v>341</v>
      </c>
      <c r="D82" s="801">
        <v>0</v>
      </c>
      <c r="E82" s="102"/>
    </row>
    <row r="83" spans="2:5" ht="48" x14ac:dyDescent="0.3">
      <c r="B83" s="99">
        <v>53</v>
      </c>
      <c r="C83" s="106" t="s">
        <v>342</v>
      </c>
      <c r="D83" s="801">
        <v>0</v>
      </c>
      <c r="E83" s="102"/>
    </row>
    <row r="84" spans="2:5" ht="48" x14ac:dyDescent="0.3">
      <c r="B84" s="99">
        <v>54</v>
      </c>
      <c r="C84" s="106" t="s">
        <v>343</v>
      </c>
      <c r="D84" s="801">
        <v>0</v>
      </c>
      <c r="E84" s="102"/>
    </row>
    <row r="85" spans="2:5" x14ac:dyDescent="0.3">
      <c r="B85" s="99" t="s">
        <v>344</v>
      </c>
      <c r="C85" s="106" t="s">
        <v>23</v>
      </c>
      <c r="D85" s="801"/>
      <c r="E85" s="102"/>
    </row>
    <row r="86" spans="2:5" ht="48" x14ac:dyDescent="0.3">
      <c r="B86" s="99">
        <v>55</v>
      </c>
      <c r="C86" s="106" t="s">
        <v>345</v>
      </c>
      <c r="D86" s="801">
        <v>0</v>
      </c>
      <c r="E86" s="102"/>
    </row>
    <row r="87" spans="2:5" x14ac:dyDescent="0.3">
      <c r="B87" s="99">
        <v>56</v>
      </c>
      <c r="C87" s="106" t="s">
        <v>23</v>
      </c>
      <c r="D87" s="801"/>
      <c r="E87" s="102"/>
    </row>
    <row r="88" spans="2:5" ht="36" x14ac:dyDescent="0.3">
      <c r="B88" s="99" t="s">
        <v>346</v>
      </c>
      <c r="C88" s="102" t="s">
        <v>347</v>
      </c>
      <c r="D88" s="801">
        <v>0</v>
      </c>
      <c r="E88" s="102"/>
    </row>
    <row r="89" spans="2:5" x14ac:dyDescent="0.3">
      <c r="B89" s="99" t="s">
        <v>348</v>
      </c>
      <c r="C89" s="102" t="s">
        <v>349</v>
      </c>
      <c r="D89" s="801">
        <v>0</v>
      </c>
      <c r="E89" s="102"/>
    </row>
    <row r="90" spans="2:5" x14ac:dyDescent="0.3">
      <c r="B90" s="103">
        <v>57</v>
      </c>
      <c r="C90" s="105" t="s">
        <v>350</v>
      </c>
      <c r="D90" s="802">
        <v>0</v>
      </c>
      <c r="E90" s="102"/>
    </row>
    <row r="91" spans="2:5" x14ac:dyDescent="0.3">
      <c r="B91" s="103">
        <v>58</v>
      </c>
      <c r="C91" s="105" t="s">
        <v>351</v>
      </c>
      <c r="D91" s="802">
        <v>87980.908779999969</v>
      </c>
      <c r="E91" s="102"/>
    </row>
    <row r="92" spans="2:5" x14ac:dyDescent="0.3">
      <c r="B92" s="103">
        <v>59</v>
      </c>
      <c r="C92" s="105" t="s">
        <v>352</v>
      </c>
      <c r="D92" s="802">
        <v>8047259.460913999</v>
      </c>
      <c r="E92" s="102"/>
    </row>
    <row r="93" spans="2:5" x14ac:dyDescent="0.3">
      <c r="B93" s="103">
        <v>60</v>
      </c>
      <c r="C93" s="105" t="s">
        <v>4</v>
      </c>
      <c r="D93" s="802">
        <v>30572500.925511874</v>
      </c>
      <c r="E93" s="105"/>
    </row>
    <row r="94" spans="2:5" x14ac:dyDescent="0.3">
      <c r="B94" s="1153" t="s">
        <v>353</v>
      </c>
      <c r="C94" s="1154"/>
      <c r="D94" s="1154"/>
      <c r="E94" s="1155"/>
    </row>
    <row r="95" spans="2:5" x14ac:dyDescent="0.3">
      <c r="B95" s="99">
        <v>61</v>
      </c>
      <c r="C95" s="106" t="s">
        <v>354</v>
      </c>
      <c r="D95" s="1068">
        <v>26.034110102821877</v>
      </c>
      <c r="E95" s="102"/>
    </row>
    <row r="96" spans="2:5" x14ac:dyDescent="0.3">
      <c r="B96" s="99">
        <v>62</v>
      </c>
      <c r="C96" s="106" t="s">
        <v>355</v>
      </c>
      <c r="D96" s="1068">
        <v>26.034110102821877</v>
      </c>
      <c r="E96" s="102"/>
    </row>
    <row r="97" spans="2:5" x14ac:dyDescent="0.3">
      <c r="B97" s="99">
        <v>63</v>
      </c>
      <c r="C97" s="106" t="s">
        <v>356</v>
      </c>
      <c r="D97" s="1068">
        <v>26.321888027808647</v>
      </c>
      <c r="E97" s="102"/>
    </row>
    <row r="98" spans="2:5" ht="14.4" customHeight="1" x14ac:dyDescent="0.3">
      <c r="B98" s="99">
        <v>64</v>
      </c>
      <c r="C98" s="106" t="s">
        <v>357</v>
      </c>
      <c r="D98" s="1068">
        <v>8.2456637802717481</v>
      </c>
      <c r="E98" s="102"/>
    </row>
    <row r="99" spans="2:5" ht="17.399999999999999" customHeight="1" x14ac:dyDescent="0.3">
      <c r="B99" s="99">
        <v>65</v>
      </c>
      <c r="C99" s="102" t="s">
        <v>358</v>
      </c>
      <c r="D99" s="1068">
        <v>2.5</v>
      </c>
      <c r="E99" s="102"/>
    </row>
    <row r="100" spans="2:5" x14ac:dyDescent="0.3">
      <c r="B100" s="99">
        <v>66</v>
      </c>
      <c r="C100" s="102" t="s">
        <v>359</v>
      </c>
      <c r="D100" s="1068">
        <v>1.2456637802717485</v>
      </c>
      <c r="E100" s="102"/>
    </row>
    <row r="101" spans="2:5" x14ac:dyDescent="0.3">
      <c r="B101" s="99">
        <v>67</v>
      </c>
      <c r="C101" s="102" t="s">
        <v>360</v>
      </c>
      <c r="D101" s="1068">
        <v>0</v>
      </c>
      <c r="E101" s="102"/>
    </row>
    <row r="102" spans="2:5" ht="24" x14ac:dyDescent="0.3">
      <c r="B102" s="99" t="s">
        <v>361</v>
      </c>
      <c r="C102" s="106" t="s">
        <v>362</v>
      </c>
      <c r="D102" s="1068">
        <v>0</v>
      </c>
      <c r="E102" s="102"/>
    </row>
    <row r="103" spans="2:5" ht="24" x14ac:dyDescent="0.3">
      <c r="B103" s="99" t="s">
        <v>363</v>
      </c>
      <c r="C103" s="106" t="s">
        <v>364</v>
      </c>
      <c r="D103" s="1068">
        <v>0</v>
      </c>
      <c r="E103" s="102"/>
    </row>
    <row r="104" spans="2:5" ht="24" x14ac:dyDescent="0.3">
      <c r="B104" s="99">
        <v>68</v>
      </c>
      <c r="C104" s="108" t="s">
        <v>365</v>
      </c>
      <c r="D104" s="1068">
        <v>17.788446322550129</v>
      </c>
      <c r="E104" s="102"/>
    </row>
    <row r="105" spans="2:5" x14ac:dyDescent="0.3">
      <c r="B105" s="1153" t="s">
        <v>366</v>
      </c>
      <c r="C105" s="1154"/>
      <c r="D105" s="1154"/>
      <c r="E105" s="1155"/>
    </row>
    <row r="106" spans="2:5" x14ac:dyDescent="0.3">
      <c r="B106" s="99">
        <v>69</v>
      </c>
      <c r="C106" s="109" t="s">
        <v>367</v>
      </c>
      <c r="D106" s="801"/>
      <c r="E106" s="102"/>
    </row>
    <row r="107" spans="2:5" x14ac:dyDescent="0.3">
      <c r="B107" s="99">
        <v>70</v>
      </c>
      <c r="C107" s="109" t="s">
        <v>367</v>
      </c>
      <c r="D107" s="801"/>
      <c r="E107" s="102"/>
    </row>
    <row r="108" spans="2:5" x14ac:dyDescent="0.3">
      <c r="B108" s="99">
        <v>71</v>
      </c>
      <c r="C108" s="109" t="s">
        <v>367</v>
      </c>
      <c r="D108" s="801"/>
      <c r="E108" s="102"/>
    </row>
    <row r="109" spans="2:5" x14ac:dyDescent="0.3">
      <c r="B109" s="1153" t="s">
        <v>368</v>
      </c>
      <c r="C109" s="1154"/>
      <c r="D109" s="1154"/>
      <c r="E109" s="1155"/>
    </row>
    <row r="110" spans="2:5" ht="32.25" customHeight="1" x14ac:dyDescent="0.3">
      <c r="B110" s="1162">
        <v>72</v>
      </c>
      <c r="C110" s="1165" t="s">
        <v>369</v>
      </c>
      <c r="D110" s="1168">
        <v>0</v>
      </c>
      <c r="E110" s="1171"/>
    </row>
    <row r="111" spans="2:5" ht="11.1" customHeight="1" x14ac:dyDescent="0.3">
      <c r="B111" s="1163"/>
      <c r="C111" s="1166"/>
      <c r="D111" s="1169" t="e">
        <v>#VALUE!</v>
      </c>
      <c r="E111" s="1172"/>
    </row>
    <row r="112" spans="2:5" x14ac:dyDescent="0.3">
      <c r="B112" s="1164"/>
      <c r="C112" s="1167"/>
      <c r="D112" s="1170" t="e">
        <v>#VALUE!</v>
      </c>
      <c r="E112" s="1173"/>
    </row>
    <row r="113" spans="2:5" ht="48" x14ac:dyDescent="0.3">
      <c r="B113" s="99">
        <v>73</v>
      </c>
      <c r="C113" s="106" t="s">
        <v>370</v>
      </c>
      <c r="D113" s="801">
        <v>0</v>
      </c>
      <c r="E113" s="102"/>
    </row>
    <row r="114" spans="2:5" x14ac:dyDescent="0.3">
      <c r="B114" s="99">
        <v>74</v>
      </c>
      <c r="C114" s="106" t="s">
        <v>23</v>
      </c>
      <c r="D114" s="801"/>
      <c r="E114" s="102"/>
    </row>
    <row r="115" spans="2:5" ht="36" x14ac:dyDescent="0.3">
      <c r="B115" s="99">
        <v>75</v>
      </c>
      <c r="C115" s="106" t="s">
        <v>371</v>
      </c>
      <c r="D115" s="801">
        <v>94002.661410000015</v>
      </c>
      <c r="E115" s="102"/>
    </row>
    <row r="116" spans="2:5" x14ac:dyDescent="0.3">
      <c r="B116" s="1153" t="s">
        <v>372</v>
      </c>
      <c r="C116" s="1154"/>
      <c r="D116" s="1154"/>
      <c r="E116" s="1155"/>
    </row>
    <row r="117" spans="2:5" ht="24" x14ac:dyDescent="0.3">
      <c r="B117" s="99">
        <v>76</v>
      </c>
      <c r="C117" s="106" t="s">
        <v>373</v>
      </c>
      <c r="D117" s="801">
        <v>0</v>
      </c>
      <c r="E117" s="102"/>
    </row>
    <row r="118" spans="2:5" ht="24" x14ac:dyDescent="0.3">
      <c r="B118" s="99">
        <v>77</v>
      </c>
      <c r="C118" s="106" t="s">
        <v>374</v>
      </c>
      <c r="D118" s="801">
        <v>0</v>
      </c>
      <c r="E118" s="102"/>
    </row>
    <row r="119" spans="2:5" ht="24" x14ac:dyDescent="0.3">
      <c r="B119" s="99">
        <v>78</v>
      </c>
      <c r="C119" s="106" t="s">
        <v>375</v>
      </c>
      <c r="D119" s="801">
        <v>87980.908779999969</v>
      </c>
      <c r="E119" s="102"/>
    </row>
    <row r="120" spans="2:5" ht="24" x14ac:dyDescent="0.3">
      <c r="B120" s="99">
        <v>79</v>
      </c>
      <c r="C120" s="106" t="s">
        <v>376</v>
      </c>
      <c r="D120" s="801">
        <v>168094.15606434</v>
      </c>
      <c r="E120" s="102"/>
    </row>
    <row r="121" spans="2:5" x14ac:dyDescent="0.3">
      <c r="B121" s="1159" t="s">
        <v>377</v>
      </c>
      <c r="C121" s="1160"/>
      <c r="D121" s="1160"/>
      <c r="E121" s="1161"/>
    </row>
    <row r="122" spans="2:5" ht="24" x14ac:dyDescent="0.3">
      <c r="B122" s="99">
        <v>80</v>
      </c>
      <c r="C122" s="106" t="s">
        <v>378</v>
      </c>
      <c r="D122" s="803">
        <v>0</v>
      </c>
      <c r="E122" s="102"/>
    </row>
    <row r="123" spans="2:5" ht="24" x14ac:dyDescent="0.3">
      <c r="B123" s="99">
        <v>81</v>
      </c>
      <c r="C123" s="106" t="s">
        <v>379</v>
      </c>
      <c r="D123" s="803">
        <v>0</v>
      </c>
      <c r="E123" s="102" t="s">
        <v>143</v>
      </c>
    </row>
    <row r="124" spans="2:5" ht="24" x14ac:dyDescent="0.3">
      <c r="B124" s="99">
        <v>82</v>
      </c>
      <c r="C124" s="106" t="s">
        <v>380</v>
      </c>
      <c r="D124" s="803">
        <v>0</v>
      </c>
      <c r="E124" s="102"/>
    </row>
    <row r="125" spans="2:5" ht="24" x14ac:dyDescent="0.3">
      <c r="B125" s="99">
        <v>83</v>
      </c>
      <c r="C125" s="106" t="s">
        <v>381</v>
      </c>
      <c r="D125" s="803">
        <v>0</v>
      </c>
      <c r="E125" s="102"/>
    </row>
    <row r="126" spans="2:5" ht="24" x14ac:dyDescent="0.3">
      <c r="B126" s="99">
        <v>84</v>
      </c>
      <c r="C126" s="106" t="s">
        <v>382</v>
      </c>
      <c r="D126" s="803">
        <v>0</v>
      </c>
      <c r="E126" s="102"/>
    </row>
    <row r="127" spans="2:5" ht="24" x14ac:dyDescent="0.3">
      <c r="B127" s="99">
        <v>85</v>
      </c>
      <c r="C127" s="106" t="s">
        <v>383</v>
      </c>
      <c r="D127" s="803">
        <v>0</v>
      </c>
      <c r="E127" s="102"/>
    </row>
    <row r="128" spans="2:5" x14ac:dyDescent="0.3">
      <c r="B128" s="110"/>
    </row>
    <row r="129" spans="2:2" x14ac:dyDescent="0.3">
      <c r="B129" s="110"/>
    </row>
    <row r="130" spans="2:2" x14ac:dyDescent="0.3">
      <c r="B130" s="111"/>
    </row>
    <row r="131" spans="2:2" x14ac:dyDescent="0.3">
      <c r="B131" s="111"/>
    </row>
    <row r="132" spans="2:2" x14ac:dyDescent="0.3">
      <c r="B132" s="111"/>
    </row>
    <row r="133" spans="2:2" x14ac:dyDescent="0.3">
      <c r="B133" s="111"/>
    </row>
  </sheetData>
  <mergeCells count="15">
    <mergeCell ref="B116:E116"/>
    <mergeCell ref="B121:E121"/>
    <mergeCell ref="B94:E94"/>
    <mergeCell ref="B105:E105"/>
    <mergeCell ref="B109:E109"/>
    <mergeCell ref="B110:B112"/>
    <mergeCell ref="C110:C112"/>
    <mergeCell ref="D110:D112"/>
    <mergeCell ref="E110:E112"/>
    <mergeCell ref="B81:E81"/>
    <mergeCell ref="B8:E8"/>
    <mergeCell ref="B20:E20"/>
    <mergeCell ref="B51:E51"/>
    <mergeCell ref="B61:E61"/>
    <mergeCell ref="B72:E7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B1:T52"/>
  <sheetViews>
    <sheetView showGridLines="0" view="pageLayout" zoomScaleNormal="100" workbookViewId="0"/>
  </sheetViews>
  <sheetFormatPr defaultColWidth="9" defaultRowHeight="14.4" x14ac:dyDescent="0.3"/>
  <cols>
    <col min="3" max="3" width="53" customWidth="1"/>
    <col min="4" max="4" width="39.5546875" customWidth="1"/>
    <col min="5" max="5" width="37.109375" customWidth="1"/>
    <col min="6" max="6" width="20.44140625" customWidth="1"/>
  </cols>
  <sheetData>
    <row r="1" spans="2:20" ht="15.6" x14ac:dyDescent="0.3">
      <c r="C1" s="112"/>
    </row>
    <row r="2" spans="2:20" ht="18" x14ac:dyDescent="0.3">
      <c r="B2" s="113" t="s">
        <v>251</v>
      </c>
    </row>
    <row r="3" spans="2:20" ht="15" customHeight="1" x14ac:dyDescent="0.3">
      <c r="B3" s="1174" t="s">
        <v>384</v>
      </c>
      <c r="C3" s="1174"/>
      <c r="D3" s="1174"/>
      <c r="E3" s="1174"/>
      <c r="F3" s="1174"/>
      <c r="G3" s="114"/>
      <c r="H3" s="114"/>
      <c r="I3" s="114"/>
      <c r="J3" s="114"/>
      <c r="K3" s="114"/>
      <c r="L3" s="114"/>
      <c r="M3" s="114"/>
      <c r="N3" s="114"/>
      <c r="O3" s="114"/>
      <c r="P3" s="114"/>
      <c r="Q3" s="114"/>
      <c r="R3" s="114"/>
      <c r="S3" s="114"/>
      <c r="T3" s="114"/>
    </row>
    <row r="4" spans="2:20" x14ac:dyDescent="0.3">
      <c r="B4" s="1174"/>
      <c r="C4" s="1174"/>
      <c r="D4" s="1174"/>
      <c r="E4" s="1174"/>
      <c r="F4" s="1174"/>
      <c r="G4" s="114"/>
      <c r="H4" s="114"/>
      <c r="I4" s="114"/>
      <c r="J4" s="114"/>
      <c r="K4" s="114"/>
      <c r="L4" s="114"/>
      <c r="M4" s="114"/>
      <c r="N4" s="114"/>
      <c r="O4" s="114"/>
      <c r="P4" s="114"/>
      <c r="Q4" s="114"/>
      <c r="R4" s="114"/>
      <c r="S4" s="114"/>
      <c r="T4" s="114"/>
    </row>
    <row r="5" spans="2:20" x14ac:dyDescent="0.3">
      <c r="B5" s="1174"/>
      <c r="C5" s="1174"/>
      <c r="D5" s="1174"/>
      <c r="E5" s="1174"/>
      <c r="F5" s="1174"/>
      <c r="G5" s="114"/>
      <c r="H5" s="114"/>
      <c r="I5" s="114"/>
      <c r="J5" s="114"/>
      <c r="K5" s="114"/>
      <c r="L5" s="114"/>
      <c r="M5" s="114"/>
      <c r="N5" s="114"/>
      <c r="O5" s="114"/>
      <c r="P5" s="114"/>
      <c r="Q5" s="114"/>
      <c r="R5" s="114"/>
      <c r="S5" s="114"/>
      <c r="T5" s="114"/>
    </row>
    <row r="6" spans="2:20" x14ac:dyDescent="0.3">
      <c r="D6" s="14" t="s">
        <v>6</v>
      </c>
      <c r="E6" s="14" t="s">
        <v>7</v>
      </c>
      <c r="F6" s="14" t="s">
        <v>8</v>
      </c>
    </row>
    <row r="7" spans="2:20" x14ac:dyDescent="0.3">
      <c r="C7" s="115"/>
      <c r="D7" s="116" t="s">
        <v>385</v>
      </c>
      <c r="E7" s="116" t="s">
        <v>386</v>
      </c>
      <c r="F7" s="116" t="s">
        <v>387</v>
      </c>
    </row>
    <row r="8" spans="2:20" x14ac:dyDescent="0.3">
      <c r="C8" s="115"/>
      <c r="D8" s="116" t="s">
        <v>388</v>
      </c>
      <c r="E8" s="116" t="s">
        <v>388</v>
      </c>
      <c r="F8" s="116"/>
    </row>
    <row r="9" spans="2:20" ht="30" customHeight="1" x14ac:dyDescent="0.3">
      <c r="B9" s="1175" t="s">
        <v>389</v>
      </c>
      <c r="C9" s="1176"/>
      <c r="D9" s="1176"/>
      <c r="E9" s="1176"/>
      <c r="F9" s="1177"/>
    </row>
    <row r="10" spans="2:20" x14ac:dyDescent="0.3">
      <c r="B10" s="117">
        <v>1</v>
      </c>
      <c r="C10" s="23"/>
      <c r="D10" s="23"/>
      <c r="E10" s="23"/>
      <c r="F10" s="14"/>
    </row>
    <row r="11" spans="2:20" x14ac:dyDescent="0.3">
      <c r="B11" s="117">
        <v>2</v>
      </c>
      <c r="C11" s="23"/>
      <c r="D11" s="23"/>
      <c r="E11" s="23"/>
      <c r="F11" s="14"/>
    </row>
    <row r="12" spans="2:20" x14ac:dyDescent="0.3">
      <c r="B12" s="117">
        <v>3</v>
      </c>
      <c r="C12" s="23"/>
      <c r="D12" s="23"/>
      <c r="E12" s="23"/>
      <c r="F12" s="14"/>
    </row>
    <row r="13" spans="2:20" x14ac:dyDescent="0.3">
      <c r="B13" s="117"/>
      <c r="C13" s="23"/>
      <c r="D13" s="23"/>
      <c r="E13" s="23"/>
      <c r="F13" s="14"/>
    </row>
    <row r="14" spans="2:20" x14ac:dyDescent="0.3">
      <c r="B14" s="117"/>
      <c r="C14" s="23"/>
      <c r="D14" s="23"/>
      <c r="E14" s="23"/>
      <c r="F14" s="14"/>
    </row>
    <row r="15" spans="2:20" x14ac:dyDescent="0.3">
      <c r="B15" s="117"/>
      <c r="C15" s="23"/>
      <c r="D15" s="23"/>
      <c r="E15" s="23"/>
      <c r="F15" s="14"/>
    </row>
    <row r="16" spans="2:20" x14ac:dyDescent="0.3">
      <c r="B16" s="117"/>
      <c r="C16" s="23"/>
      <c r="D16" s="23"/>
      <c r="E16" s="23"/>
      <c r="F16" s="14"/>
    </row>
    <row r="17" spans="2:6" x14ac:dyDescent="0.3">
      <c r="B17" s="117"/>
      <c r="C17" s="23"/>
      <c r="D17" s="23"/>
      <c r="E17" s="23"/>
      <c r="F17" s="14"/>
    </row>
    <row r="18" spans="2:6" x14ac:dyDescent="0.3">
      <c r="B18" s="117"/>
      <c r="C18" s="23"/>
      <c r="D18" s="23"/>
      <c r="E18" s="23"/>
      <c r="F18" s="14"/>
    </row>
    <row r="19" spans="2:6" x14ac:dyDescent="0.3">
      <c r="B19" s="117"/>
      <c r="C19" s="23"/>
      <c r="D19" s="23"/>
      <c r="E19" s="23"/>
      <c r="F19" s="14"/>
    </row>
    <row r="20" spans="2:6" x14ac:dyDescent="0.3">
      <c r="B20" s="117"/>
      <c r="C20" s="23"/>
      <c r="D20" s="23"/>
      <c r="E20" s="23"/>
      <c r="F20" s="14"/>
    </row>
    <row r="21" spans="2:6" x14ac:dyDescent="0.3">
      <c r="B21" s="117"/>
      <c r="C21" s="23"/>
      <c r="D21" s="23"/>
      <c r="E21" s="23"/>
      <c r="F21" s="14"/>
    </row>
    <row r="22" spans="2:6" x14ac:dyDescent="0.3">
      <c r="B22" s="117"/>
      <c r="C22" s="23"/>
      <c r="D22" s="23"/>
      <c r="E22" s="23"/>
      <c r="F22" s="14"/>
    </row>
    <row r="23" spans="2:6" x14ac:dyDescent="0.3">
      <c r="B23" s="117"/>
      <c r="C23" s="118"/>
      <c r="D23" s="23"/>
      <c r="E23" s="23"/>
      <c r="F23" s="14"/>
    </row>
    <row r="24" spans="2:6" x14ac:dyDescent="0.3">
      <c r="B24" s="117"/>
      <c r="C24" s="118"/>
      <c r="D24" s="23"/>
      <c r="E24" s="23"/>
      <c r="F24" s="14"/>
    </row>
    <row r="25" spans="2:6" x14ac:dyDescent="0.3">
      <c r="B25" s="117"/>
      <c r="C25" s="118"/>
      <c r="D25" s="23"/>
      <c r="E25" s="23"/>
      <c r="F25" s="14"/>
    </row>
    <row r="26" spans="2:6" x14ac:dyDescent="0.3">
      <c r="B26" s="117"/>
      <c r="C26" s="23"/>
      <c r="D26" s="23"/>
      <c r="E26" s="23"/>
      <c r="F26" s="14"/>
    </row>
    <row r="27" spans="2:6" x14ac:dyDescent="0.3">
      <c r="B27" s="117" t="s">
        <v>175</v>
      </c>
      <c r="C27" s="119" t="s">
        <v>390</v>
      </c>
      <c r="D27" s="23"/>
      <c r="E27" s="23"/>
      <c r="F27" s="14"/>
    </row>
    <row r="28" spans="2:6" ht="30" customHeight="1" x14ac:dyDescent="0.3">
      <c r="B28" s="1175" t="s">
        <v>391</v>
      </c>
      <c r="C28" s="1176"/>
      <c r="D28" s="1176"/>
      <c r="E28" s="1176"/>
      <c r="F28" s="1177"/>
    </row>
    <row r="29" spans="2:6" x14ac:dyDescent="0.3">
      <c r="B29" s="117">
        <v>1</v>
      </c>
      <c r="C29" s="23"/>
      <c r="D29" s="23"/>
      <c r="E29" s="23"/>
      <c r="F29" s="14"/>
    </row>
    <row r="30" spans="2:6" x14ac:dyDescent="0.3">
      <c r="B30" s="117">
        <v>2</v>
      </c>
      <c r="C30" s="23"/>
      <c r="D30" s="23"/>
      <c r="E30" s="23"/>
      <c r="F30" s="14"/>
    </row>
    <row r="31" spans="2:6" x14ac:dyDescent="0.3">
      <c r="B31" s="117">
        <v>3</v>
      </c>
      <c r="C31" s="23"/>
      <c r="D31" s="23"/>
      <c r="E31" s="23"/>
      <c r="F31" s="14"/>
    </row>
    <row r="32" spans="2:6" x14ac:dyDescent="0.3">
      <c r="B32" s="117"/>
      <c r="C32" s="23"/>
      <c r="D32" s="23"/>
      <c r="E32" s="23"/>
      <c r="F32" s="14"/>
    </row>
    <row r="33" spans="2:6" x14ac:dyDescent="0.3">
      <c r="B33" s="117"/>
      <c r="C33" s="23"/>
      <c r="D33" s="23"/>
      <c r="E33" s="23"/>
      <c r="F33" s="14"/>
    </row>
    <row r="34" spans="2:6" x14ac:dyDescent="0.3">
      <c r="B34" s="117"/>
      <c r="C34" s="23"/>
      <c r="D34" s="23"/>
      <c r="E34" s="23"/>
      <c r="F34" s="14"/>
    </row>
    <row r="35" spans="2:6" x14ac:dyDescent="0.3">
      <c r="B35" s="117"/>
      <c r="C35" s="23"/>
      <c r="D35" s="23"/>
      <c r="E35" s="23"/>
      <c r="F35" s="14"/>
    </row>
    <row r="36" spans="2:6" x14ac:dyDescent="0.3">
      <c r="B36" s="117"/>
      <c r="C36" s="23"/>
      <c r="D36" s="23"/>
      <c r="E36" s="23"/>
      <c r="F36" s="14"/>
    </row>
    <row r="37" spans="2:6" x14ac:dyDescent="0.3">
      <c r="B37" s="117"/>
      <c r="C37" s="23"/>
      <c r="D37" s="23"/>
      <c r="E37" s="23"/>
      <c r="F37" s="14"/>
    </row>
    <row r="38" spans="2:6" x14ac:dyDescent="0.3">
      <c r="B38" s="117"/>
      <c r="C38" s="23"/>
      <c r="D38" s="23"/>
      <c r="E38" s="23"/>
      <c r="F38" s="14"/>
    </row>
    <row r="39" spans="2:6" x14ac:dyDescent="0.3">
      <c r="B39" s="117"/>
      <c r="C39" s="118"/>
      <c r="D39" s="23"/>
      <c r="E39" s="23"/>
      <c r="F39" s="14"/>
    </row>
    <row r="40" spans="2:6" x14ac:dyDescent="0.3">
      <c r="B40" s="117"/>
      <c r="C40" s="118"/>
      <c r="D40" s="23"/>
      <c r="E40" s="23"/>
      <c r="F40" s="14"/>
    </row>
    <row r="41" spans="2:6" x14ac:dyDescent="0.3">
      <c r="B41" s="117"/>
      <c r="C41" s="118"/>
      <c r="D41" s="23"/>
      <c r="E41" s="23"/>
      <c r="F41" s="14"/>
    </row>
    <row r="42" spans="2:6" x14ac:dyDescent="0.3">
      <c r="B42" s="117"/>
      <c r="C42" s="23"/>
      <c r="D42" s="23"/>
      <c r="E42" s="23"/>
      <c r="F42" s="14"/>
    </row>
    <row r="43" spans="2:6" x14ac:dyDescent="0.3">
      <c r="B43" s="117"/>
      <c r="C43" s="23"/>
      <c r="D43" s="23"/>
      <c r="E43" s="23"/>
      <c r="F43" s="14"/>
    </row>
    <row r="44" spans="2:6" x14ac:dyDescent="0.3">
      <c r="B44" s="117"/>
      <c r="C44" s="23"/>
      <c r="D44" s="23"/>
      <c r="E44" s="23"/>
      <c r="F44" s="14"/>
    </row>
    <row r="45" spans="2:6" x14ac:dyDescent="0.3">
      <c r="B45" s="117" t="s">
        <v>175</v>
      </c>
      <c r="C45" s="119" t="s">
        <v>392</v>
      </c>
      <c r="D45" s="23"/>
      <c r="E45" s="23"/>
      <c r="F45" s="14"/>
    </row>
    <row r="46" spans="2:6" ht="28.8" x14ac:dyDescent="0.3">
      <c r="B46" s="120" t="s">
        <v>233</v>
      </c>
      <c r="C46" s="121"/>
      <c r="D46" s="122"/>
      <c r="E46" s="122"/>
      <c r="F46" s="123"/>
    </row>
    <row r="47" spans="2:6" x14ac:dyDescent="0.3">
      <c r="B47" s="117">
        <v>1</v>
      </c>
      <c r="C47" s="23"/>
      <c r="D47" s="23"/>
      <c r="E47" s="23"/>
      <c r="F47" s="14"/>
    </row>
    <row r="48" spans="2:6" x14ac:dyDescent="0.3">
      <c r="B48" s="117">
        <v>2</v>
      </c>
      <c r="C48" s="118"/>
      <c r="D48" s="23"/>
      <c r="E48" s="23"/>
      <c r="F48" s="14"/>
    </row>
    <row r="49" spans="2:6" x14ac:dyDescent="0.3">
      <c r="B49" s="117">
        <v>3</v>
      </c>
      <c r="C49" s="118"/>
      <c r="D49" s="23"/>
      <c r="E49" s="23"/>
      <c r="F49" s="14"/>
    </row>
    <row r="50" spans="2:6" x14ac:dyDescent="0.3">
      <c r="B50" s="117"/>
      <c r="C50" s="23"/>
      <c r="D50" s="23"/>
      <c r="E50" s="23"/>
      <c r="F50" s="14"/>
    </row>
    <row r="51" spans="2:6" x14ac:dyDescent="0.3">
      <c r="B51" s="117"/>
      <c r="C51" s="23"/>
      <c r="D51" s="23"/>
      <c r="E51" s="23"/>
      <c r="F51" s="14"/>
    </row>
    <row r="52" spans="2:6" x14ac:dyDescent="0.3">
      <c r="B52" s="117" t="s">
        <v>175</v>
      </c>
      <c r="C52" s="119" t="s">
        <v>393</v>
      </c>
      <c r="D52" s="23"/>
      <c r="E52" s="23"/>
      <c r="F52" s="14"/>
    </row>
  </sheetData>
  <mergeCells count="3">
    <mergeCell ref="B3:F5"/>
    <mergeCell ref="B9:F9"/>
    <mergeCell ref="B28:F28"/>
  </mergeCells>
  <pageMargins left="0.7" right="0.7" top="0.75" bottom="0.75" header="0.3" footer="0.3"/>
  <pageSetup paperSize="9" scale="59" orientation="landscape" r:id="rId1"/>
  <headerFooter>
    <oddHeader>&amp;CCS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9" tint="0.79998168889431442"/>
    <pageSetUpPr fitToPage="1"/>
  </sheetPr>
  <dimension ref="B2:D58"/>
  <sheetViews>
    <sheetView showGridLines="0" topLeftCell="A36" zoomScaleNormal="100" zoomScalePageLayoutView="90" workbookViewId="0"/>
  </sheetViews>
  <sheetFormatPr defaultColWidth="9" defaultRowHeight="14.4" x14ac:dyDescent="0.3"/>
  <cols>
    <col min="3" max="3" width="92.33203125" customWidth="1"/>
    <col min="4" max="4" width="43.88671875" customWidth="1"/>
  </cols>
  <sheetData>
    <row r="2" spans="2:4" ht="18" x14ac:dyDescent="0.3">
      <c r="B2" s="45" t="s">
        <v>252</v>
      </c>
    </row>
    <row r="4" spans="2:4" x14ac:dyDescent="0.3">
      <c r="D4" s="124" t="s">
        <v>6</v>
      </c>
    </row>
    <row r="5" spans="2:4" ht="27" customHeight="1" x14ac:dyDescent="0.3">
      <c r="C5" s="125"/>
      <c r="D5" s="30" t="s">
        <v>394</v>
      </c>
    </row>
    <row r="6" spans="2:4" x14ac:dyDescent="0.3">
      <c r="B6" s="14">
        <v>1</v>
      </c>
      <c r="C6" s="126" t="s">
        <v>395</v>
      </c>
      <c r="D6" s="126" t="s">
        <v>2171</v>
      </c>
    </row>
    <row r="7" spans="2:4" x14ac:dyDescent="0.3">
      <c r="B7" s="14">
        <v>2</v>
      </c>
      <c r="C7" s="126" t="s">
        <v>396</v>
      </c>
      <c r="D7" s="126" t="s">
        <v>2172</v>
      </c>
    </row>
    <row r="8" spans="2:4" x14ac:dyDescent="0.3">
      <c r="B8" s="14" t="s">
        <v>397</v>
      </c>
      <c r="C8" s="126" t="s">
        <v>398</v>
      </c>
      <c r="D8" s="126" t="s">
        <v>2173</v>
      </c>
    </row>
    <row r="9" spans="2:4" ht="28.8" x14ac:dyDescent="0.3">
      <c r="B9" s="14">
        <v>3</v>
      </c>
      <c r="C9" s="126" t="s">
        <v>399</v>
      </c>
      <c r="D9" s="23" t="s">
        <v>2275</v>
      </c>
    </row>
    <row r="10" spans="2:4" x14ac:dyDescent="0.3">
      <c r="B10" s="14" t="s">
        <v>400</v>
      </c>
      <c r="C10" s="126" t="s">
        <v>401</v>
      </c>
      <c r="D10" s="126" t="s">
        <v>2174</v>
      </c>
    </row>
    <row r="11" spans="2:4" x14ac:dyDescent="0.3">
      <c r="B11" s="14"/>
      <c r="C11" s="127" t="s">
        <v>402</v>
      </c>
      <c r="D11" s="126"/>
    </row>
    <row r="12" spans="2:4" x14ac:dyDescent="0.3">
      <c r="B12" s="14">
        <v>4</v>
      </c>
      <c r="C12" s="126" t="s">
        <v>403</v>
      </c>
      <c r="D12" s="126" t="s">
        <v>354</v>
      </c>
    </row>
    <row r="13" spans="2:4" x14ac:dyDescent="0.3">
      <c r="B13" s="14">
        <v>5</v>
      </c>
      <c r="C13" s="126" t="s">
        <v>404</v>
      </c>
      <c r="D13" s="126" t="s">
        <v>2276</v>
      </c>
    </row>
    <row r="14" spans="2:4" ht="27" customHeight="1" x14ac:dyDescent="0.3">
      <c r="B14" s="14">
        <v>6</v>
      </c>
      <c r="C14" s="23" t="s">
        <v>405</v>
      </c>
      <c r="D14" s="126" t="s">
        <v>2277</v>
      </c>
    </row>
    <row r="15" spans="2:4" x14ac:dyDescent="0.3">
      <c r="B15" s="14">
        <v>7</v>
      </c>
      <c r="C15" s="126" t="s">
        <v>406</v>
      </c>
      <c r="D15" s="126" t="s">
        <v>2175</v>
      </c>
    </row>
    <row r="16" spans="2:4" ht="28.8" x14ac:dyDescent="0.3">
      <c r="B16" s="14">
        <v>8</v>
      </c>
      <c r="C16" s="23" t="s">
        <v>407</v>
      </c>
      <c r="D16" s="126" t="s">
        <v>2278</v>
      </c>
    </row>
    <row r="17" spans="2:4" x14ac:dyDescent="0.3">
      <c r="B17" s="14">
        <v>9</v>
      </c>
      <c r="C17" s="126" t="s">
        <v>408</v>
      </c>
      <c r="D17" s="126" t="s">
        <v>2278</v>
      </c>
    </row>
    <row r="18" spans="2:4" x14ac:dyDescent="0.3">
      <c r="B18" s="14" t="s">
        <v>409</v>
      </c>
      <c r="C18" s="126" t="s">
        <v>410</v>
      </c>
      <c r="D18" s="1076" t="s">
        <v>2279</v>
      </c>
    </row>
    <row r="19" spans="2:4" x14ac:dyDescent="0.3">
      <c r="B19" s="14" t="s">
        <v>411</v>
      </c>
      <c r="C19" s="126" t="s">
        <v>412</v>
      </c>
      <c r="D19" s="1076" t="s">
        <v>2279</v>
      </c>
    </row>
    <row r="20" spans="2:4" x14ac:dyDescent="0.3">
      <c r="B20" s="14">
        <v>10</v>
      </c>
      <c r="C20" s="126" t="s">
        <v>413</v>
      </c>
      <c r="D20" s="915" t="s">
        <v>2176</v>
      </c>
    </row>
    <row r="21" spans="2:4" x14ac:dyDescent="0.3">
      <c r="B21" s="14">
        <v>11</v>
      </c>
      <c r="C21" s="126" t="s">
        <v>414</v>
      </c>
      <c r="D21" s="949">
        <v>37461</v>
      </c>
    </row>
    <row r="22" spans="2:4" x14ac:dyDescent="0.3">
      <c r="B22" s="14">
        <v>12</v>
      </c>
      <c r="C22" s="126" t="s">
        <v>415</v>
      </c>
      <c r="D22" s="915" t="s">
        <v>2177</v>
      </c>
    </row>
    <row r="23" spans="2:4" x14ac:dyDescent="0.3">
      <c r="B23" s="14">
        <v>13</v>
      </c>
      <c r="C23" s="126" t="s">
        <v>416</v>
      </c>
      <c r="D23" s="915" t="s">
        <v>680</v>
      </c>
    </row>
    <row r="24" spans="2:4" x14ac:dyDescent="0.3">
      <c r="B24" s="14">
        <v>14</v>
      </c>
      <c r="C24" s="126" t="s">
        <v>417</v>
      </c>
      <c r="D24" s="126" t="s">
        <v>2174</v>
      </c>
    </row>
    <row r="25" spans="2:4" x14ac:dyDescent="0.3">
      <c r="B25" s="1179">
        <v>15</v>
      </c>
      <c r="C25" s="1180" t="s">
        <v>418</v>
      </c>
      <c r="D25" s="1180" t="s">
        <v>2276</v>
      </c>
    </row>
    <row r="26" spans="2:4" ht="3" customHeight="1" x14ac:dyDescent="0.3">
      <c r="B26" s="1179"/>
      <c r="C26" s="1180"/>
      <c r="D26" s="1180"/>
    </row>
    <row r="27" spans="2:4" x14ac:dyDescent="0.3">
      <c r="B27" s="14">
        <v>16</v>
      </c>
      <c r="C27" s="126" t="s">
        <v>419</v>
      </c>
      <c r="D27" s="126" t="s">
        <v>2276</v>
      </c>
    </row>
    <row r="28" spans="2:4" x14ac:dyDescent="0.3">
      <c r="B28" s="128"/>
      <c r="C28" s="127" t="s">
        <v>420</v>
      </c>
      <c r="D28" s="129"/>
    </row>
    <row r="29" spans="2:4" x14ac:dyDescent="0.3">
      <c r="B29" s="1179">
        <v>17</v>
      </c>
      <c r="C29" s="1180" t="s">
        <v>421</v>
      </c>
      <c r="D29" s="1180" t="s">
        <v>2280</v>
      </c>
    </row>
    <row r="30" spans="2:4" x14ac:dyDescent="0.3">
      <c r="B30" s="1179"/>
      <c r="C30" s="1180"/>
      <c r="D30" s="1180"/>
    </row>
    <row r="31" spans="2:4" x14ac:dyDescent="0.3">
      <c r="B31" s="14">
        <v>18</v>
      </c>
      <c r="C31" s="126" t="s">
        <v>422</v>
      </c>
      <c r="D31" s="126" t="s">
        <v>2276</v>
      </c>
    </row>
    <row r="32" spans="2:4" x14ac:dyDescent="0.3">
      <c r="B32" s="14">
        <v>19</v>
      </c>
      <c r="C32" s="126" t="s">
        <v>423</v>
      </c>
      <c r="D32" s="126" t="s">
        <v>2174</v>
      </c>
    </row>
    <row r="33" spans="2:4" x14ac:dyDescent="0.3">
      <c r="B33" s="14" t="s">
        <v>286</v>
      </c>
      <c r="C33" s="126" t="s">
        <v>424</v>
      </c>
      <c r="D33" s="126" t="s">
        <v>2281</v>
      </c>
    </row>
    <row r="34" spans="2:4" x14ac:dyDescent="0.3">
      <c r="B34" s="14" t="s">
        <v>288</v>
      </c>
      <c r="C34" s="126" t="s">
        <v>425</v>
      </c>
      <c r="D34" s="126" t="s">
        <v>2281</v>
      </c>
    </row>
    <row r="35" spans="2:4" x14ac:dyDescent="0.3">
      <c r="B35" s="14">
        <v>21</v>
      </c>
      <c r="C35" s="126" t="s">
        <v>426</v>
      </c>
      <c r="D35" s="126" t="s">
        <v>2174</v>
      </c>
    </row>
    <row r="36" spans="2:4" x14ac:dyDescent="0.3">
      <c r="B36" s="14">
        <v>22</v>
      </c>
      <c r="C36" s="126" t="s">
        <v>427</v>
      </c>
      <c r="D36" s="126" t="s">
        <v>2178</v>
      </c>
    </row>
    <row r="37" spans="2:4" x14ac:dyDescent="0.3">
      <c r="B37" s="14">
        <v>23</v>
      </c>
      <c r="C37" s="126" t="s">
        <v>428</v>
      </c>
      <c r="D37" s="126" t="s">
        <v>2179</v>
      </c>
    </row>
    <row r="38" spans="2:4" x14ac:dyDescent="0.3">
      <c r="B38" s="14">
        <v>24</v>
      </c>
      <c r="C38" s="126" t="s">
        <v>429</v>
      </c>
      <c r="D38" s="126" t="s">
        <v>2276</v>
      </c>
    </row>
    <row r="39" spans="2:4" x14ac:dyDescent="0.3">
      <c r="B39" s="14">
        <v>25</v>
      </c>
      <c r="C39" s="126" t="s">
        <v>430</v>
      </c>
      <c r="D39" s="126" t="s">
        <v>2276</v>
      </c>
    </row>
    <row r="40" spans="2:4" x14ac:dyDescent="0.3">
      <c r="B40" s="14">
        <v>26</v>
      </c>
      <c r="C40" s="126" t="s">
        <v>431</v>
      </c>
      <c r="D40" s="126" t="s">
        <v>2276</v>
      </c>
    </row>
    <row r="41" spans="2:4" x14ac:dyDescent="0.3">
      <c r="B41" s="14">
        <v>27</v>
      </c>
      <c r="C41" s="126" t="s">
        <v>432</v>
      </c>
      <c r="D41" s="126" t="s">
        <v>2276</v>
      </c>
    </row>
    <row r="42" spans="2:4" x14ac:dyDescent="0.3">
      <c r="B42" s="14">
        <v>28</v>
      </c>
      <c r="C42" s="126" t="s">
        <v>433</v>
      </c>
      <c r="D42" s="126" t="s">
        <v>2276</v>
      </c>
    </row>
    <row r="43" spans="2:4" x14ac:dyDescent="0.3">
      <c r="B43" s="14">
        <v>29</v>
      </c>
      <c r="C43" s="126" t="s">
        <v>434</v>
      </c>
      <c r="D43" s="126" t="s">
        <v>2276</v>
      </c>
    </row>
    <row r="44" spans="2:4" x14ac:dyDescent="0.3">
      <c r="B44" s="14">
        <v>30</v>
      </c>
      <c r="C44" s="126" t="s">
        <v>435</v>
      </c>
      <c r="D44" s="126" t="s">
        <v>2174</v>
      </c>
    </row>
    <row r="45" spans="2:4" x14ac:dyDescent="0.3">
      <c r="B45" s="14">
        <v>31</v>
      </c>
      <c r="C45" s="126" t="s">
        <v>436</v>
      </c>
      <c r="D45" s="126" t="s">
        <v>2276</v>
      </c>
    </row>
    <row r="46" spans="2:4" x14ac:dyDescent="0.3">
      <c r="B46" s="14">
        <v>32</v>
      </c>
      <c r="C46" s="126" t="s">
        <v>437</v>
      </c>
      <c r="D46" s="126" t="s">
        <v>2276</v>
      </c>
    </row>
    <row r="47" spans="2:4" x14ac:dyDescent="0.3">
      <c r="B47" s="14">
        <v>33</v>
      </c>
      <c r="C47" s="126" t="s">
        <v>438</v>
      </c>
      <c r="D47" s="126" t="s">
        <v>2276</v>
      </c>
    </row>
    <row r="48" spans="2:4" x14ac:dyDescent="0.3">
      <c r="B48" s="14">
        <v>34</v>
      </c>
      <c r="C48" s="126" t="s">
        <v>439</v>
      </c>
      <c r="D48" s="126" t="s">
        <v>2276</v>
      </c>
    </row>
    <row r="49" spans="2:4" x14ac:dyDescent="0.3">
      <c r="B49" s="30" t="s">
        <v>440</v>
      </c>
      <c r="C49" s="130" t="s">
        <v>441</v>
      </c>
      <c r="D49" s="126" t="s">
        <v>2276</v>
      </c>
    </row>
    <row r="50" spans="2:4" x14ac:dyDescent="0.3">
      <c r="B50" s="30" t="s">
        <v>442</v>
      </c>
      <c r="C50" s="130" t="s">
        <v>443</v>
      </c>
      <c r="D50" s="1076">
        <v>1</v>
      </c>
    </row>
    <row r="51" spans="2:4" ht="28.8" x14ac:dyDescent="0.3">
      <c r="B51" s="14">
        <v>35</v>
      </c>
      <c r="C51" s="23" t="s">
        <v>444</v>
      </c>
      <c r="D51" s="126" t="s">
        <v>2282</v>
      </c>
    </row>
    <row r="52" spans="2:4" x14ac:dyDescent="0.3">
      <c r="B52" s="14">
        <v>36</v>
      </c>
      <c r="C52" s="126" t="s">
        <v>445</v>
      </c>
      <c r="D52" s="126" t="s">
        <v>2174</v>
      </c>
    </row>
    <row r="53" spans="2:4" x14ac:dyDescent="0.3">
      <c r="B53" s="14">
        <v>37</v>
      </c>
      <c r="C53" s="126" t="s">
        <v>446</v>
      </c>
      <c r="D53" s="126" t="s">
        <v>2276</v>
      </c>
    </row>
    <row r="54" spans="2:4" x14ac:dyDescent="0.3">
      <c r="B54" s="30" t="s">
        <v>447</v>
      </c>
      <c r="C54" s="130" t="s">
        <v>448</v>
      </c>
      <c r="D54" s="1077" t="s">
        <v>2283</v>
      </c>
    </row>
    <row r="55" spans="2:4" ht="25.35" customHeight="1" x14ac:dyDescent="0.3">
      <c r="B55" s="1178" t="s">
        <v>449</v>
      </c>
      <c r="C55" s="1178"/>
      <c r="D55" s="1178"/>
    </row>
    <row r="56" spans="2:4" x14ac:dyDescent="0.3">
      <c r="B56" s="1178"/>
      <c r="C56" s="1178"/>
      <c r="D56" s="1178"/>
    </row>
    <row r="57" spans="2:4" x14ac:dyDescent="0.3">
      <c r="B57" s="110"/>
    </row>
    <row r="58" spans="2:4" x14ac:dyDescent="0.3">
      <c r="B58" s="110"/>
    </row>
  </sheetData>
  <mergeCells count="7">
    <mergeCell ref="B55:D56"/>
    <mergeCell ref="B25:B26"/>
    <mergeCell ref="C25:C26"/>
    <mergeCell ref="D25:D26"/>
    <mergeCell ref="B29:B30"/>
    <mergeCell ref="C29:C30"/>
    <mergeCell ref="D29:D30"/>
  </mergeCells>
  <hyperlinks>
    <hyperlink ref="D54" r:id="rId1" display="https://gql.burinka.cz/media/2024/04/stanovy-spolecnosti-ucinne-od-1-5-2024.pdf" xr:uid="{31ED7FD4-02E5-4704-AC12-136AD5576DB5}"/>
  </hyperlinks>
  <pageMargins left="0.7" right="0.7" top="0.75" bottom="0.75" header="0.3" footer="0.3"/>
  <pageSetup paperSize="9" scale="55" orientation="landscape" r:id="rId2"/>
  <headerFooter>
    <oddHeader>&amp;CCS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0070C0"/>
    <pageSetUpPr fitToPage="1"/>
  </sheetPr>
  <dimension ref="B2:L11"/>
  <sheetViews>
    <sheetView showGridLines="0" zoomScaleNormal="100" workbookViewId="0"/>
  </sheetViews>
  <sheetFormatPr defaultRowHeight="14.4" x14ac:dyDescent="0.3"/>
  <cols>
    <col min="12" max="12" width="62" customWidth="1"/>
  </cols>
  <sheetData>
    <row r="2" spans="2:12" x14ac:dyDescent="0.3">
      <c r="B2" t="s">
        <v>1839</v>
      </c>
    </row>
    <row r="3" spans="2:12" x14ac:dyDescent="0.3">
      <c r="B3" t="s">
        <v>1840</v>
      </c>
    </row>
    <row r="5" spans="2:12" x14ac:dyDescent="0.3">
      <c r="B5" s="1131" t="s">
        <v>450</v>
      </c>
      <c r="C5" s="1132"/>
      <c r="D5" s="1132"/>
      <c r="E5" s="1132"/>
      <c r="F5" s="1132"/>
      <c r="G5" s="1132"/>
      <c r="H5" s="1132"/>
      <c r="I5" s="1132"/>
      <c r="J5" s="1132"/>
      <c r="K5" s="1132"/>
      <c r="L5" s="1133"/>
    </row>
    <row r="6" spans="2:12" x14ac:dyDescent="0.3">
      <c r="B6" s="1114" t="s">
        <v>451</v>
      </c>
      <c r="C6" s="1115"/>
      <c r="D6" s="1115"/>
      <c r="E6" s="1115"/>
      <c r="F6" s="1115"/>
      <c r="G6" s="1115"/>
      <c r="H6" s="1115"/>
      <c r="I6" s="1115"/>
      <c r="J6" s="1115"/>
      <c r="K6" s="1115"/>
      <c r="L6" s="1116"/>
    </row>
    <row r="7" spans="2:12" ht="22.5" customHeight="1" x14ac:dyDescent="0.3">
      <c r="B7" s="1108"/>
      <c r="C7" s="1108"/>
      <c r="D7" s="1108"/>
      <c r="E7" s="1108"/>
      <c r="F7" s="1108"/>
      <c r="G7" s="1108"/>
      <c r="H7" s="1108"/>
      <c r="I7" s="1108"/>
      <c r="J7" s="1108"/>
      <c r="K7" s="1108"/>
      <c r="L7" s="1108"/>
    </row>
    <row r="8" spans="2:12" ht="22.5" customHeight="1" x14ac:dyDescent="0.3">
      <c r="B8" s="1107"/>
      <c r="C8" s="1107"/>
      <c r="D8" s="1107"/>
      <c r="E8" s="1107"/>
      <c r="F8" s="1107"/>
      <c r="G8" s="1107"/>
      <c r="H8" s="1107"/>
      <c r="I8" s="1107"/>
      <c r="J8" s="1107"/>
      <c r="K8" s="1107"/>
      <c r="L8" s="1107"/>
    </row>
    <row r="9" spans="2:12" ht="22.5" customHeight="1" x14ac:dyDescent="0.3">
      <c r="B9" s="1108"/>
      <c r="C9" s="1108"/>
      <c r="D9" s="1108"/>
      <c r="E9" s="1108"/>
      <c r="F9" s="1108"/>
      <c r="G9" s="1108"/>
      <c r="H9" s="1108"/>
      <c r="I9" s="1108"/>
      <c r="J9" s="1108"/>
      <c r="K9" s="1108"/>
      <c r="L9" s="1108"/>
    </row>
    <row r="10" spans="2:12" ht="22.5" customHeight="1" x14ac:dyDescent="0.3"/>
    <row r="11" spans="2:12" ht="22.5" customHeight="1" x14ac:dyDescent="0.3"/>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600-000000000000}"/>
    <hyperlink ref="B6:L6" location="'EU CCyB2'!A1" display="Template EU CCyB2 - Amount of institution-specific countercyclical capital buffer" xr:uid="{00000000-0004-0000-16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9" tint="0.79998168889431442"/>
    <pageSetUpPr fitToPage="1"/>
  </sheetPr>
  <dimension ref="A3:O43"/>
  <sheetViews>
    <sheetView showGridLines="0" zoomScale="85" zoomScaleNormal="85" workbookViewId="0"/>
  </sheetViews>
  <sheetFormatPr defaultColWidth="9.109375" defaultRowHeight="14.4" x14ac:dyDescent="0.3"/>
  <cols>
    <col min="1" max="1" width="4.5546875" customWidth="1"/>
    <col min="2" max="2" width="25.5546875" customWidth="1"/>
    <col min="3" max="15" width="17.88671875" customWidth="1"/>
  </cols>
  <sheetData>
    <row r="3" spans="1:15" x14ac:dyDescent="0.3">
      <c r="B3" s="131" t="s">
        <v>450</v>
      </c>
    </row>
    <row r="4" spans="1:15" ht="18" x14ac:dyDescent="0.3">
      <c r="B4" s="45"/>
    </row>
    <row r="6" spans="1:15" x14ac:dyDescent="0.3">
      <c r="A6" s="3"/>
      <c r="B6" s="3"/>
      <c r="C6" s="132" t="s">
        <v>6</v>
      </c>
      <c r="D6" s="132" t="s">
        <v>7</v>
      </c>
      <c r="E6" s="132" t="s">
        <v>8</v>
      </c>
      <c r="F6" s="132" t="s">
        <v>43</v>
      </c>
      <c r="G6" s="132" t="s">
        <v>44</v>
      </c>
      <c r="H6" s="132" t="s">
        <v>162</v>
      </c>
      <c r="I6" s="132" t="s">
        <v>163</v>
      </c>
      <c r="J6" s="132" t="s">
        <v>197</v>
      </c>
      <c r="K6" s="132" t="s">
        <v>452</v>
      </c>
      <c r="L6" s="132" t="s">
        <v>453</v>
      </c>
      <c r="M6" s="132" t="s">
        <v>454</v>
      </c>
      <c r="N6" s="132" t="s">
        <v>455</v>
      </c>
      <c r="O6" s="132" t="s">
        <v>456</v>
      </c>
    </row>
    <row r="7" spans="1:15" ht="15.75" customHeight="1" x14ac:dyDescent="0.3">
      <c r="A7" s="3"/>
      <c r="B7" s="3"/>
      <c r="C7" s="1184" t="s">
        <v>457</v>
      </c>
      <c r="D7" s="1185"/>
      <c r="E7" s="1184" t="s">
        <v>458</v>
      </c>
      <c r="F7" s="1185"/>
      <c r="G7" s="1181" t="s">
        <v>459</v>
      </c>
      <c r="H7" s="1181" t="s">
        <v>460</v>
      </c>
      <c r="I7" s="1184" t="s">
        <v>461</v>
      </c>
      <c r="J7" s="1188"/>
      <c r="K7" s="1188"/>
      <c r="L7" s="1185"/>
      <c r="M7" s="1181" t="s">
        <v>462</v>
      </c>
      <c r="N7" s="1181" t="s">
        <v>463</v>
      </c>
      <c r="O7" s="1181" t="s">
        <v>464</v>
      </c>
    </row>
    <row r="8" spans="1:15" x14ac:dyDescent="0.3">
      <c r="A8" s="3"/>
      <c r="B8" s="3"/>
      <c r="C8" s="1186"/>
      <c r="D8" s="1187"/>
      <c r="E8" s="1186"/>
      <c r="F8" s="1187"/>
      <c r="G8" s="1182"/>
      <c r="H8" s="1182"/>
      <c r="I8" s="1186"/>
      <c r="J8" s="1189"/>
      <c r="K8" s="1189"/>
      <c r="L8" s="1190"/>
      <c r="M8" s="1182"/>
      <c r="N8" s="1182"/>
      <c r="O8" s="1182"/>
    </row>
    <row r="9" spans="1:15" ht="56.25" customHeight="1" x14ac:dyDescent="0.3">
      <c r="A9" s="3"/>
      <c r="B9" s="3"/>
      <c r="C9" s="132" t="s">
        <v>465</v>
      </c>
      <c r="D9" s="132" t="s">
        <v>466</v>
      </c>
      <c r="E9" s="132" t="s">
        <v>467</v>
      </c>
      <c r="F9" s="132" t="s">
        <v>468</v>
      </c>
      <c r="G9" s="1183"/>
      <c r="H9" s="1183"/>
      <c r="I9" s="133" t="s">
        <v>469</v>
      </c>
      <c r="J9" s="133" t="s">
        <v>458</v>
      </c>
      <c r="K9" s="133" t="s">
        <v>470</v>
      </c>
      <c r="L9" s="134" t="s">
        <v>471</v>
      </c>
      <c r="M9" s="1183"/>
      <c r="N9" s="1183"/>
      <c r="O9" s="1183"/>
    </row>
    <row r="10" spans="1:15" ht="15" customHeight="1" x14ac:dyDescent="0.3">
      <c r="A10" s="1069" t="s">
        <v>472</v>
      </c>
      <c r="B10" s="1070" t="s">
        <v>2259</v>
      </c>
      <c r="C10" s="1071"/>
      <c r="D10" s="1071"/>
      <c r="E10" s="1071"/>
      <c r="F10" s="1071"/>
      <c r="G10" s="1071"/>
      <c r="H10" s="1071"/>
      <c r="I10" s="1071"/>
      <c r="J10" s="1071"/>
      <c r="K10" s="1071"/>
      <c r="L10" s="1071"/>
      <c r="M10" s="1071"/>
      <c r="N10" s="1072"/>
      <c r="O10" s="1072"/>
    </row>
    <row r="11" spans="1:15" ht="15" customHeight="1" x14ac:dyDescent="0.3">
      <c r="A11" s="941" t="s">
        <v>472</v>
      </c>
      <c r="B11" s="942" t="s">
        <v>2260</v>
      </c>
      <c r="C11" s="943" t="e">
        <f>SUMIFS('[1]C_09.04'!M:M,'[1]C_09.04'!$B:$B,CONCATENATE(MID($B11,1,2),"*"))</f>
        <v>#VALUE!</v>
      </c>
      <c r="D11" s="943" t="e">
        <f>SUMIFS('[1]C_09.04'!N:N,'[1]C_09.04'!$B:$B,CONCATENATE(MID($B11,1,2),"*"))</f>
        <v>#VALUE!</v>
      </c>
      <c r="E11" s="943" t="e">
        <f>SUMIFS('[1]C_09.04'!O:O,'[1]C_09.04'!$B:$B,CONCATENATE(MID($B11,1,2),"*"))</f>
        <v>#VALUE!</v>
      </c>
      <c r="F11" s="943" t="e">
        <f>SUMIFS('[1]C_09.04'!P:P,'[1]C_09.04'!$B:$B,CONCATENATE(MID($B11,1,2),"*"))</f>
        <v>#VALUE!</v>
      </c>
      <c r="G11" s="943" t="e">
        <f>SUMIFS('[1]C_09.04'!Q:Q,'[1]C_09.04'!$B:$B,CONCATENATE(MID($B11,1,2),"*"))</f>
        <v>#VALUE!</v>
      </c>
      <c r="H11" s="943" t="e">
        <f>SUMIFS('[1]C_09.04'!R:R,'[1]C_09.04'!$B:$B,CONCATENATE(MID($B11,1,2),"*"))</f>
        <v>#VALUE!</v>
      </c>
      <c r="I11" s="943" t="e">
        <f>SUMIFS('[1]C_09.04'!S:S,'[1]C_09.04'!$B:$B,CONCATENATE(MID($B11,1,2),"*"))</f>
        <v>#VALUE!</v>
      </c>
      <c r="J11" s="943" t="e">
        <f>SUMIFS('[1]C_09.04'!T:T,'[1]C_09.04'!$B:$B,CONCATENATE(MID($B11,1,2),"*"))</f>
        <v>#VALUE!</v>
      </c>
      <c r="K11" s="943" t="e">
        <f>SUMIFS('[1]C_09.04'!U:U,'[1]C_09.04'!$B:$B,CONCATENATE(MID($B11,1,2),"*"))</f>
        <v>#VALUE!</v>
      </c>
      <c r="L11" s="943" t="e">
        <f>SUMIFS('[1]C_09.04'!V:V,'[1]C_09.04'!$B:$B,CONCATENATE(MID($B11,1,2),"*"))</f>
        <v>#VALUE!</v>
      </c>
      <c r="M11" s="943" t="e">
        <f>SUMIFS('[1]C_09.04'!W:W,'[1]C_09.04'!$B:$B,CONCATENATE(MID($B11,1,2),"*"))</f>
        <v>#VALUE!</v>
      </c>
      <c r="N11" s="944" t="e">
        <f>SUMIFS('[1]C_09.04'!X:X,'[1]C_09.04'!$B:$B,CONCATENATE(MID($B11,1,2),"*"))</f>
        <v>#VALUE!</v>
      </c>
      <c r="O11" s="945" t="e">
        <f>SUMIFS('[1]C_09.04'!Y:Y,'[1]C_09.04'!$B:$B,CONCATENATE(MID($B11,1,2),"*"))</f>
        <v>#VALUE!</v>
      </c>
    </row>
    <row r="12" spans="1:15" ht="15" customHeight="1" x14ac:dyDescent="0.3">
      <c r="A12" s="941" t="s">
        <v>472</v>
      </c>
      <c r="B12" s="942" t="s">
        <v>2191</v>
      </c>
      <c r="C12" s="943" t="e">
        <f>SUMIFS('[1]C_09.04'!M:M,'[1]C_09.04'!$B:$B,CONCATENATE(MID($B12,1,2),"*"))</f>
        <v>#VALUE!</v>
      </c>
      <c r="D12" s="943" t="e">
        <f>SUMIFS('[1]C_09.04'!N:N,'[1]C_09.04'!$B:$B,CONCATENATE(MID($B12,1,2),"*"))</f>
        <v>#VALUE!</v>
      </c>
      <c r="E12" s="943" t="e">
        <f>SUMIFS('[1]C_09.04'!O:O,'[1]C_09.04'!$B:$B,CONCATENATE(MID($B12,1,2),"*"))</f>
        <v>#VALUE!</v>
      </c>
      <c r="F12" s="943" t="e">
        <f>SUMIFS('[1]C_09.04'!P:P,'[1]C_09.04'!$B:$B,CONCATENATE(MID($B12,1,2),"*"))</f>
        <v>#VALUE!</v>
      </c>
      <c r="G12" s="943" t="e">
        <f>SUMIFS('[1]C_09.04'!Q:Q,'[1]C_09.04'!$B:$B,CONCATENATE(MID($B12,1,2),"*"))</f>
        <v>#VALUE!</v>
      </c>
      <c r="H12" s="943" t="e">
        <f>SUMIFS('[1]C_09.04'!R:R,'[1]C_09.04'!$B:$B,CONCATENATE(MID($B12,1,2),"*"))</f>
        <v>#VALUE!</v>
      </c>
      <c r="I12" s="943" t="e">
        <f>SUMIFS('[1]C_09.04'!S:S,'[1]C_09.04'!$B:$B,CONCATENATE(MID($B12,1,2),"*"))</f>
        <v>#VALUE!</v>
      </c>
      <c r="J12" s="943" t="e">
        <f>SUMIFS('[1]C_09.04'!T:T,'[1]C_09.04'!$B:$B,CONCATENATE(MID($B12,1,2),"*"))</f>
        <v>#VALUE!</v>
      </c>
      <c r="K12" s="943" t="e">
        <f>SUMIFS('[1]C_09.04'!U:U,'[1]C_09.04'!$B:$B,CONCATENATE(MID($B12,1,2),"*"))</f>
        <v>#VALUE!</v>
      </c>
      <c r="L12" s="943" t="e">
        <f>SUMIFS('[1]C_09.04'!V:V,'[1]C_09.04'!$B:$B,CONCATENATE(MID($B12,1,2),"*"))</f>
        <v>#VALUE!</v>
      </c>
      <c r="M12" s="943" t="e">
        <f>SUMIFS('[1]C_09.04'!W:W,'[1]C_09.04'!$B:$B,CONCATENATE(MID($B12,1,2),"*"))</f>
        <v>#VALUE!</v>
      </c>
      <c r="N12" s="944" t="e">
        <f>SUMIFS('[1]C_09.04'!X:X,'[1]C_09.04'!$B:$B,CONCATENATE(MID($B12,1,2),"*"))</f>
        <v>#VALUE!</v>
      </c>
      <c r="O12" s="945" t="e">
        <f>SUMIFS('[1]C_09.04'!Y:Y,'[1]C_09.04'!$B:$B,CONCATENATE(MID($B12,1,2),"*"))</f>
        <v>#VALUE!</v>
      </c>
    </row>
    <row r="13" spans="1:15" ht="15" customHeight="1" x14ac:dyDescent="0.3">
      <c r="A13" s="941" t="s">
        <v>472</v>
      </c>
      <c r="B13" s="942" t="s">
        <v>2063</v>
      </c>
      <c r="C13" s="943" t="e">
        <f>SUMIFS('[1]C_09.04'!M:M,'[1]C_09.04'!$B:$B,CONCATENATE(MID($B13,1,2),"*"))</f>
        <v>#VALUE!</v>
      </c>
      <c r="D13" s="943" t="e">
        <f>SUMIFS('[1]C_09.04'!N:N,'[1]C_09.04'!$B:$B,CONCATENATE(MID($B13,1,2),"*"))</f>
        <v>#VALUE!</v>
      </c>
      <c r="E13" s="943" t="e">
        <f>SUMIFS('[1]C_09.04'!O:O,'[1]C_09.04'!$B:$B,CONCATENATE(MID($B13,1,2),"*"))</f>
        <v>#VALUE!</v>
      </c>
      <c r="F13" s="943" t="e">
        <f>SUMIFS('[1]C_09.04'!P:P,'[1]C_09.04'!$B:$B,CONCATENATE(MID($B13,1,2),"*"))</f>
        <v>#VALUE!</v>
      </c>
      <c r="G13" s="943" t="e">
        <f>SUMIFS('[1]C_09.04'!Q:Q,'[1]C_09.04'!$B:$B,CONCATENATE(MID($B13,1,2),"*"))</f>
        <v>#VALUE!</v>
      </c>
      <c r="H13" s="943" t="e">
        <f>SUMIFS('[1]C_09.04'!R:R,'[1]C_09.04'!$B:$B,CONCATENATE(MID($B13,1,2),"*"))</f>
        <v>#VALUE!</v>
      </c>
      <c r="I13" s="943" t="e">
        <f>SUMIFS('[1]C_09.04'!S:S,'[1]C_09.04'!$B:$B,CONCATENATE(MID($B13,1,2),"*"))</f>
        <v>#VALUE!</v>
      </c>
      <c r="J13" s="943" t="e">
        <f>SUMIFS('[1]C_09.04'!T:T,'[1]C_09.04'!$B:$B,CONCATENATE(MID($B13,1,2),"*"))</f>
        <v>#VALUE!</v>
      </c>
      <c r="K13" s="943" t="e">
        <f>SUMIFS('[1]C_09.04'!U:U,'[1]C_09.04'!$B:$B,CONCATENATE(MID($B13,1,2),"*"))</f>
        <v>#VALUE!</v>
      </c>
      <c r="L13" s="943" t="e">
        <f>SUMIFS('[1]C_09.04'!V:V,'[1]C_09.04'!$B:$B,CONCATENATE(MID($B13,1,2),"*"))</f>
        <v>#VALUE!</v>
      </c>
      <c r="M13" s="943" t="e">
        <f>SUMIFS('[1]C_09.04'!W:W,'[1]C_09.04'!$B:$B,CONCATENATE(MID($B13,1,2),"*"))</f>
        <v>#VALUE!</v>
      </c>
      <c r="N13" s="944" t="e">
        <f>SUMIFS('[1]C_09.04'!X:X,'[1]C_09.04'!$B:$B,CONCATENATE(MID($B13,1,2),"*"))</f>
        <v>#VALUE!</v>
      </c>
      <c r="O13" s="945" t="e">
        <f>SUMIFS('[1]C_09.04'!Y:Y,'[1]C_09.04'!$B:$B,CONCATENATE(MID($B13,1,2),"*"))</f>
        <v>#VALUE!</v>
      </c>
    </row>
    <row r="14" spans="1:15" ht="15" customHeight="1" x14ac:dyDescent="0.3">
      <c r="A14" s="941" t="s">
        <v>472</v>
      </c>
      <c r="B14" s="942" t="s">
        <v>2061</v>
      </c>
      <c r="C14" s="943" t="e">
        <f>SUMIFS('[1]C_09.04'!M:M,'[1]C_09.04'!$B:$B,CONCATENATE(MID($B14,1,2),"*"))</f>
        <v>#VALUE!</v>
      </c>
      <c r="D14" s="943" t="e">
        <f>SUMIFS('[1]C_09.04'!N:N,'[1]C_09.04'!$B:$B,CONCATENATE(MID($B14,1,2),"*"))</f>
        <v>#VALUE!</v>
      </c>
      <c r="E14" s="943" t="e">
        <f>SUMIFS('[1]C_09.04'!O:O,'[1]C_09.04'!$B:$B,CONCATENATE(MID($B14,1,2),"*"))</f>
        <v>#VALUE!</v>
      </c>
      <c r="F14" s="943" t="e">
        <f>SUMIFS('[1]C_09.04'!P:P,'[1]C_09.04'!$B:$B,CONCATENATE(MID($B14,1,2),"*"))</f>
        <v>#VALUE!</v>
      </c>
      <c r="G14" s="943" t="e">
        <f>SUMIFS('[1]C_09.04'!Q:Q,'[1]C_09.04'!$B:$B,CONCATENATE(MID($B14,1,2),"*"))</f>
        <v>#VALUE!</v>
      </c>
      <c r="H14" s="943" t="e">
        <f>SUMIFS('[1]C_09.04'!R:R,'[1]C_09.04'!$B:$B,CONCATENATE(MID($B14,1,2),"*"))</f>
        <v>#VALUE!</v>
      </c>
      <c r="I14" s="943" t="e">
        <f>SUMIFS('[1]C_09.04'!S:S,'[1]C_09.04'!$B:$B,CONCATENATE(MID($B14,1,2),"*"))</f>
        <v>#VALUE!</v>
      </c>
      <c r="J14" s="943" t="e">
        <f>SUMIFS('[1]C_09.04'!T:T,'[1]C_09.04'!$B:$B,CONCATENATE(MID($B14,1,2),"*"))</f>
        <v>#VALUE!</v>
      </c>
      <c r="K14" s="943" t="e">
        <f>SUMIFS('[1]C_09.04'!U:U,'[1]C_09.04'!$B:$B,CONCATENATE(MID($B14,1,2),"*"))</f>
        <v>#VALUE!</v>
      </c>
      <c r="L14" s="943" t="e">
        <f>SUMIFS('[1]C_09.04'!V:V,'[1]C_09.04'!$B:$B,CONCATENATE(MID($B14,1,2),"*"))</f>
        <v>#VALUE!</v>
      </c>
      <c r="M14" s="943" t="e">
        <f>SUMIFS('[1]C_09.04'!W:W,'[1]C_09.04'!$B:$B,CONCATENATE(MID($B14,1,2),"*"))</f>
        <v>#VALUE!</v>
      </c>
      <c r="N14" s="944" t="e">
        <f>SUMIFS('[1]C_09.04'!X:X,'[1]C_09.04'!$B:$B,CONCATENATE(MID($B14,1,2),"*"))</f>
        <v>#VALUE!</v>
      </c>
      <c r="O14" s="945" t="e">
        <f>SUMIFS('[1]C_09.04'!Y:Y,'[1]C_09.04'!$B:$B,CONCATENATE(MID($B14,1,2),"*"))</f>
        <v>#VALUE!</v>
      </c>
    </row>
    <row r="15" spans="1:15" ht="15" customHeight="1" x14ac:dyDescent="0.3">
      <c r="A15" s="941" t="s">
        <v>472</v>
      </c>
      <c r="B15" s="942" t="s">
        <v>2261</v>
      </c>
      <c r="C15" s="943" t="e">
        <f>SUMIFS('[1]C_09.04'!M:M,'[1]C_09.04'!$B:$B,CONCATENATE(MID($B15,1,2),"*"))</f>
        <v>#VALUE!</v>
      </c>
      <c r="D15" s="943" t="e">
        <f>SUMIFS('[1]C_09.04'!N:N,'[1]C_09.04'!$B:$B,CONCATENATE(MID($B15,1,2),"*"))</f>
        <v>#VALUE!</v>
      </c>
      <c r="E15" s="943" t="e">
        <f>SUMIFS('[1]C_09.04'!O:O,'[1]C_09.04'!$B:$B,CONCATENATE(MID($B15,1,2),"*"))</f>
        <v>#VALUE!</v>
      </c>
      <c r="F15" s="943" t="e">
        <f>SUMIFS('[1]C_09.04'!P:P,'[1]C_09.04'!$B:$B,CONCATENATE(MID($B15,1,2),"*"))</f>
        <v>#VALUE!</v>
      </c>
      <c r="G15" s="943" t="e">
        <f>SUMIFS('[1]C_09.04'!Q:Q,'[1]C_09.04'!$B:$B,CONCATENATE(MID($B15,1,2),"*"))</f>
        <v>#VALUE!</v>
      </c>
      <c r="H15" s="943" t="e">
        <f>SUMIFS('[1]C_09.04'!R:R,'[1]C_09.04'!$B:$B,CONCATENATE(MID($B15,1,2),"*"))</f>
        <v>#VALUE!</v>
      </c>
      <c r="I15" s="943" t="e">
        <f>SUMIFS('[1]C_09.04'!S:S,'[1]C_09.04'!$B:$B,CONCATENATE(MID($B15,1,2),"*"))</f>
        <v>#VALUE!</v>
      </c>
      <c r="J15" s="943" t="e">
        <f>SUMIFS('[1]C_09.04'!T:T,'[1]C_09.04'!$B:$B,CONCATENATE(MID($B15,1,2),"*"))</f>
        <v>#VALUE!</v>
      </c>
      <c r="K15" s="943" t="e">
        <f>SUMIFS('[1]C_09.04'!U:U,'[1]C_09.04'!$B:$B,CONCATENATE(MID($B15,1,2),"*"))</f>
        <v>#VALUE!</v>
      </c>
      <c r="L15" s="943" t="e">
        <f>SUMIFS('[1]C_09.04'!V:V,'[1]C_09.04'!$B:$B,CONCATENATE(MID($B15,1,2),"*"))</f>
        <v>#VALUE!</v>
      </c>
      <c r="M15" s="943" t="e">
        <f>SUMIFS('[1]C_09.04'!W:W,'[1]C_09.04'!$B:$B,CONCATENATE(MID($B15,1,2),"*"))</f>
        <v>#VALUE!</v>
      </c>
      <c r="N15" s="944" t="e">
        <f>SUMIFS('[1]C_09.04'!X:X,'[1]C_09.04'!$B:$B,CONCATENATE(MID($B15,1,2),"*"))</f>
        <v>#VALUE!</v>
      </c>
      <c r="O15" s="945" t="e">
        <f>SUMIFS('[1]C_09.04'!Y:Y,'[1]C_09.04'!$B:$B,CONCATENATE(MID($B15,1,2),"*"))</f>
        <v>#VALUE!</v>
      </c>
    </row>
    <row r="16" spans="1:15" ht="15" customHeight="1" x14ac:dyDescent="0.3">
      <c r="A16" s="941" t="s">
        <v>472</v>
      </c>
      <c r="B16" s="942" t="s">
        <v>2192</v>
      </c>
      <c r="C16" s="943" t="e">
        <f>SUMIFS('[1]C_09.04'!M:M,'[1]C_09.04'!$B:$B,CONCATENATE(MID($B16,1,2),"*"))</f>
        <v>#VALUE!</v>
      </c>
      <c r="D16" s="943" t="e">
        <f>SUMIFS('[1]C_09.04'!N:N,'[1]C_09.04'!$B:$B,CONCATENATE(MID($B16,1,2),"*"))</f>
        <v>#VALUE!</v>
      </c>
      <c r="E16" s="943" t="e">
        <f>SUMIFS('[1]C_09.04'!O:O,'[1]C_09.04'!$B:$B,CONCATENATE(MID($B16,1,2),"*"))</f>
        <v>#VALUE!</v>
      </c>
      <c r="F16" s="943" t="e">
        <f>SUMIFS('[1]C_09.04'!P:P,'[1]C_09.04'!$B:$B,CONCATENATE(MID($B16,1,2),"*"))</f>
        <v>#VALUE!</v>
      </c>
      <c r="G16" s="943" t="e">
        <f>SUMIFS('[1]C_09.04'!Q:Q,'[1]C_09.04'!$B:$B,CONCATENATE(MID($B16,1,2),"*"))</f>
        <v>#VALUE!</v>
      </c>
      <c r="H16" s="943" t="e">
        <f>SUMIFS('[1]C_09.04'!R:R,'[1]C_09.04'!$B:$B,CONCATENATE(MID($B16,1,2),"*"))</f>
        <v>#VALUE!</v>
      </c>
      <c r="I16" s="943" t="e">
        <f>SUMIFS('[1]C_09.04'!S:S,'[1]C_09.04'!$B:$B,CONCATENATE(MID($B16,1,2),"*"))</f>
        <v>#VALUE!</v>
      </c>
      <c r="J16" s="943" t="e">
        <f>SUMIFS('[1]C_09.04'!T:T,'[1]C_09.04'!$B:$B,CONCATENATE(MID($B16,1,2),"*"))</f>
        <v>#VALUE!</v>
      </c>
      <c r="K16" s="943" t="e">
        <f>SUMIFS('[1]C_09.04'!U:U,'[1]C_09.04'!$B:$B,CONCATENATE(MID($B16,1,2),"*"))</f>
        <v>#VALUE!</v>
      </c>
      <c r="L16" s="943" t="e">
        <f>SUMIFS('[1]C_09.04'!V:V,'[1]C_09.04'!$B:$B,CONCATENATE(MID($B16,1,2),"*"))</f>
        <v>#VALUE!</v>
      </c>
      <c r="M16" s="943" t="e">
        <f>SUMIFS('[1]C_09.04'!W:W,'[1]C_09.04'!$B:$B,CONCATENATE(MID($B16,1,2),"*"))</f>
        <v>#VALUE!</v>
      </c>
      <c r="N16" s="944" t="e">
        <f>SUMIFS('[1]C_09.04'!X:X,'[1]C_09.04'!$B:$B,CONCATENATE(MID($B16,1,2),"*"))</f>
        <v>#VALUE!</v>
      </c>
      <c r="O16" s="945" t="e">
        <f>SUMIFS('[1]C_09.04'!Y:Y,'[1]C_09.04'!$B:$B,CONCATENATE(MID($B16,1,2),"*"))</f>
        <v>#VALUE!</v>
      </c>
    </row>
    <row r="17" spans="1:15" ht="15" customHeight="1" x14ac:dyDescent="0.3">
      <c r="A17" s="941" t="s">
        <v>472</v>
      </c>
      <c r="B17" s="942" t="s">
        <v>2050</v>
      </c>
      <c r="C17" s="943" t="e">
        <f>SUMIFS('[1]C_09.04'!M:M,'[1]C_09.04'!$B:$B,CONCATENATE(MID($B17,1,2),"*"))</f>
        <v>#VALUE!</v>
      </c>
      <c r="D17" s="943" t="e">
        <f>SUMIFS('[1]C_09.04'!N:N,'[1]C_09.04'!$B:$B,CONCATENATE(MID($B17,1,2),"*"))</f>
        <v>#VALUE!</v>
      </c>
      <c r="E17" s="943" t="e">
        <f>SUMIFS('[1]C_09.04'!O:O,'[1]C_09.04'!$B:$B,CONCATENATE(MID($B17,1,2),"*"))</f>
        <v>#VALUE!</v>
      </c>
      <c r="F17" s="943" t="e">
        <f>SUMIFS('[1]C_09.04'!P:P,'[1]C_09.04'!$B:$B,CONCATENATE(MID($B17,1,2),"*"))</f>
        <v>#VALUE!</v>
      </c>
      <c r="G17" s="943" t="e">
        <f>SUMIFS('[1]C_09.04'!Q:Q,'[1]C_09.04'!$B:$B,CONCATENATE(MID($B17,1,2),"*"))</f>
        <v>#VALUE!</v>
      </c>
      <c r="H17" s="943" t="e">
        <f>SUMIFS('[1]C_09.04'!R:R,'[1]C_09.04'!$B:$B,CONCATENATE(MID($B17,1,2),"*"))</f>
        <v>#VALUE!</v>
      </c>
      <c r="I17" s="943" t="e">
        <f>SUMIFS('[1]C_09.04'!S:S,'[1]C_09.04'!$B:$B,CONCATENATE(MID($B17,1,2),"*"))</f>
        <v>#VALUE!</v>
      </c>
      <c r="J17" s="943" t="e">
        <f>SUMIFS('[1]C_09.04'!T:T,'[1]C_09.04'!$B:$B,CONCATENATE(MID($B17,1,2),"*"))</f>
        <v>#VALUE!</v>
      </c>
      <c r="K17" s="943" t="e">
        <f>SUMIFS('[1]C_09.04'!U:U,'[1]C_09.04'!$B:$B,CONCATENATE(MID($B17,1,2),"*"))</f>
        <v>#VALUE!</v>
      </c>
      <c r="L17" s="943" t="e">
        <f>SUMIFS('[1]C_09.04'!V:V,'[1]C_09.04'!$B:$B,CONCATENATE(MID($B17,1,2),"*"))</f>
        <v>#VALUE!</v>
      </c>
      <c r="M17" s="943" t="e">
        <f>SUMIFS('[1]C_09.04'!W:W,'[1]C_09.04'!$B:$B,CONCATENATE(MID($B17,1,2),"*"))</f>
        <v>#VALUE!</v>
      </c>
      <c r="N17" s="944" t="e">
        <f>SUMIFS('[1]C_09.04'!X:X,'[1]C_09.04'!$B:$B,CONCATENATE(MID($B17,1,2),"*"))</f>
        <v>#VALUE!</v>
      </c>
      <c r="O17" s="945" t="e">
        <f>SUMIFS('[1]C_09.04'!Y:Y,'[1]C_09.04'!$B:$B,CONCATENATE(MID($B17,1,2),"*"))</f>
        <v>#VALUE!</v>
      </c>
    </row>
    <row r="18" spans="1:15" ht="15" customHeight="1" x14ac:dyDescent="0.3">
      <c r="A18" s="941" t="s">
        <v>472</v>
      </c>
      <c r="B18" s="942" t="s">
        <v>2064</v>
      </c>
      <c r="C18" s="943" t="e">
        <f>SUMIFS('[1]C_09.04'!M:M,'[1]C_09.04'!$B:$B,CONCATENATE(MID($B18,1,2),"*"))</f>
        <v>#VALUE!</v>
      </c>
      <c r="D18" s="943" t="e">
        <f>SUMIFS('[1]C_09.04'!N:N,'[1]C_09.04'!$B:$B,CONCATENATE(MID($B18,1,2),"*"))</f>
        <v>#VALUE!</v>
      </c>
      <c r="E18" s="943" t="e">
        <f>SUMIFS('[1]C_09.04'!O:O,'[1]C_09.04'!$B:$B,CONCATENATE(MID($B18,1,2),"*"))</f>
        <v>#VALUE!</v>
      </c>
      <c r="F18" s="943" t="e">
        <f>SUMIFS('[1]C_09.04'!P:P,'[1]C_09.04'!$B:$B,CONCATENATE(MID($B18,1,2),"*"))</f>
        <v>#VALUE!</v>
      </c>
      <c r="G18" s="943" t="e">
        <f>SUMIFS('[1]C_09.04'!Q:Q,'[1]C_09.04'!$B:$B,CONCATENATE(MID($B18,1,2),"*"))</f>
        <v>#VALUE!</v>
      </c>
      <c r="H18" s="943" t="e">
        <f>SUMIFS('[1]C_09.04'!R:R,'[1]C_09.04'!$B:$B,CONCATENATE(MID($B18,1,2),"*"))</f>
        <v>#VALUE!</v>
      </c>
      <c r="I18" s="943" t="e">
        <f>SUMIFS('[1]C_09.04'!S:S,'[1]C_09.04'!$B:$B,CONCATENATE(MID($B18,1,2),"*"))</f>
        <v>#VALUE!</v>
      </c>
      <c r="J18" s="943" t="e">
        <f>SUMIFS('[1]C_09.04'!T:T,'[1]C_09.04'!$B:$B,CONCATENATE(MID($B18,1,2),"*"))</f>
        <v>#VALUE!</v>
      </c>
      <c r="K18" s="943" t="e">
        <f>SUMIFS('[1]C_09.04'!U:U,'[1]C_09.04'!$B:$B,CONCATENATE(MID($B18,1,2),"*"))</f>
        <v>#VALUE!</v>
      </c>
      <c r="L18" s="943" t="e">
        <f>SUMIFS('[1]C_09.04'!V:V,'[1]C_09.04'!$B:$B,CONCATENATE(MID($B18,1,2),"*"))</f>
        <v>#VALUE!</v>
      </c>
      <c r="M18" s="943" t="e">
        <f>SUMIFS('[1]C_09.04'!W:W,'[1]C_09.04'!$B:$B,CONCATENATE(MID($B18,1,2),"*"))</f>
        <v>#VALUE!</v>
      </c>
      <c r="N18" s="944" t="e">
        <f>SUMIFS('[1]C_09.04'!X:X,'[1]C_09.04'!$B:$B,CONCATENATE(MID($B18,1,2),"*"))</f>
        <v>#VALUE!</v>
      </c>
      <c r="O18" s="945" t="e">
        <f>SUMIFS('[1]C_09.04'!Y:Y,'[1]C_09.04'!$B:$B,CONCATENATE(MID($B18,1,2),"*"))</f>
        <v>#VALUE!</v>
      </c>
    </row>
    <row r="19" spans="1:15" ht="15" customHeight="1" x14ac:dyDescent="0.3">
      <c r="A19" s="941" t="s">
        <v>472</v>
      </c>
      <c r="B19" s="942" t="s">
        <v>2059</v>
      </c>
      <c r="C19" s="943" t="e">
        <f>SUMIFS('[1]C_09.04'!M:M,'[1]C_09.04'!$B:$B,CONCATENATE(MID($B19,1,2),"*"))</f>
        <v>#VALUE!</v>
      </c>
      <c r="D19" s="943" t="e">
        <f>SUMIFS('[1]C_09.04'!N:N,'[1]C_09.04'!$B:$B,CONCATENATE(MID($B19,1,2),"*"))</f>
        <v>#VALUE!</v>
      </c>
      <c r="E19" s="943" t="e">
        <f>SUMIFS('[1]C_09.04'!O:O,'[1]C_09.04'!$B:$B,CONCATENATE(MID($B19,1,2),"*"))</f>
        <v>#VALUE!</v>
      </c>
      <c r="F19" s="943" t="e">
        <f>SUMIFS('[1]C_09.04'!P:P,'[1]C_09.04'!$B:$B,CONCATENATE(MID($B19,1,2),"*"))</f>
        <v>#VALUE!</v>
      </c>
      <c r="G19" s="943" t="e">
        <f>SUMIFS('[1]C_09.04'!Q:Q,'[1]C_09.04'!$B:$B,CONCATENATE(MID($B19,1,2),"*"))</f>
        <v>#VALUE!</v>
      </c>
      <c r="H19" s="943" t="e">
        <f>SUMIFS('[1]C_09.04'!R:R,'[1]C_09.04'!$B:$B,CONCATENATE(MID($B19,1,2),"*"))</f>
        <v>#VALUE!</v>
      </c>
      <c r="I19" s="943" t="e">
        <f>SUMIFS('[1]C_09.04'!S:S,'[1]C_09.04'!$B:$B,CONCATENATE(MID($B19,1,2),"*"))</f>
        <v>#VALUE!</v>
      </c>
      <c r="J19" s="943" t="e">
        <f>SUMIFS('[1]C_09.04'!T:T,'[1]C_09.04'!$B:$B,CONCATENATE(MID($B19,1,2),"*"))</f>
        <v>#VALUE!</v>
      </c>
      <c r="K19" s="943" t="e">
        <f>SUMIFS('[1]C_09.04'!U:U,'[1]C_09.04'!$B:$B,CONCATENATE(MID($B19,1,2),"*"))</f>
        <v>#VALUE!</v>
      </c>
      <c r="L19" s="943" t="e">
        <f>SUMIFS('[1]C_09.04'!V:V,'[1]C_09.04'!$B:$B,CONCATENATE(MID($B19,1,2),"*"))</f>
        <v>#VALUE!</v>
      </c>
      <c r="M19" s="943" t="e">
        <f>SUMIFS('[1]C_09.04'!W:W,'[1]C_09.04'!$B:$B,CONCATENATE(MID($B19,1,2),"*"))</f>
        <v>#VALUE!</v>
      </c>
      <c r="N19" s="944" t="e">
        <f>SUMIFS('[1]C_09.04'!X:X,'[1]C_09.04'!$B:$B,CONCATENATE(MID($B19,1,2),"*"))</f>
        <v>#VALUE!</v>
      </c>
      <c r="O19" s="945" t="e">
        <f>SUMIFS('[1]C_09.04'!Y:Y,'[1]C_09.04'!$B:$B,CONCATENATE(MID($B19,1,2),"*"))</f>
        <v>#VALUE!</v>
      </c>
    </row>
    <row r="20" spans="1:15" ht="15" customHeight="1" x14ac:dyDescent="0.3">
      <c r="A20" s="941" t="s">
        <v>472</v>
      </c>
      <c r="B20" s="942" t="s">
        <v>2066</v>
      </c>
      <c r="C20" s="943" t="e">
        <f>SUMIFS('[1]C_09.04'!M:M,'[1]C_09.04'!$B:$B,CONCATENATE(MID($B20,1,2),"*"))</f>
        <v>#VALUE!</v>
      </c>
      <c r="D20" s="943" t="e">
        <f>SUMIFS('[1]C_09.04'!N:N,'[1]C_09.04'!$B:$B,CONCATENATE(MID($B20,1,2),"*"))</f>
        <v>#VALUE!</v>
      </c>
      <c r="E20" s="943" t="e">
        <f>SUMIFS('[1]C_09.04'!O:O,'[1]C_09.04'!$B:$B,CONCATENATE(MID($B20,1,2),"*"))</f>
        <v>#VALUE!</v>
      </c>
      <c r="F20" s="943" t="e">
        <f>SUMIFS('[1]C_09.04'!P:P,'[1]C_09.04'!$B:$B,CONCATENATE(MID($B20,1,2),"*"))</f>
        <v>#VALUE!</v>
      </c>
      <c r="G20" s="943" t="e">
        <f>SUMIFS('[1]C_09.04'!Q:Q,'[1]C_09.04'!$B:$B,CONCATENATE(MID($B20,1,2),"*"))</f>
        <v>#VALUE!</v>
      </c>
      <c r="H20" s="943" t="e">
        <f>SUMIFS('[1]C_09.04'!R:R,'[1]C_09.04'!$B:$B,CONCATENATE(MID($B20,1,2),"*"))</f>
        <v>#VALUE!</v>
      </c>
      <c r="I20" s="943" t="e">
        <f>SUMIFS('[1]C_09.04'!S:S,'[1]C_09.04'!$B:$B,CONCATENATE(MID($B20,1,2),"*"))</f>
        <v>#VALUE!</v>
      </c>
      <c r="J20" s="943" t="e">
        <f>SUMIFS('[1]C_09.04'!T:T,'[1]C_09.04'!$B:$B,CONCATENATE(MID($B20,1,2),"*"))</f>
        <v>#VALUE!</v>
      </c>
      <c r="K20" s="943" t="e">
        <f>SUMIFS('[1]C_09.04'!U:U,'[1]C_09.04'!$B:$B,CONCATENATE(MID($B20,1,2),"*"))</f>
        <v>#VALUE!</v>
      </c>
      <c r="L20" s="943" t="e">
        <f>SUMIFS('[1]C_09.04'!V:V,'[1]C_09.04'!$B:$B,CONCATENATE(MID($B20,1,2),"*"))</f>
        <v>#VALUE!</v>
      </c>
      <c r="M20" s="943" t="e">
        <f>SUMIFS('[1]C_09.04'!W:W,'[1]C_09.04'!$B:$B,CONCATENATE(MID($B20,1,2),"*"))</f>
        <v>#VALUE!</v>
      </c>
      <c r="N20" s="944" t="e">
        <f>SUMIFS('[1]C_09.04'!X:X,'[1]C_09.04'!$B:$B,CONCATENATE(MID($B20,1,2),"*"))</f>
        <v>#VALUE!</v>
      </c>
      <c r="O20" s="945" t="e">
        <f>SUMIFS('[1]C_09.04'!Y:Y,'[1]C_09.04'!$B:$B,CONCATENATE(MID($B20,1,2),"*"))</f>
        <v>#VALUE!</v>
      </c>
    </row>
    <row r="21" spans="1:15" ht="15" customHeight="1" x14ac:dyDescent="0.3">
      <c r="A21" s="941" t="s">
        <v>472</v>
      </c>
      <c r="B21" s="942" t="s">
        <v>2262</v>
      </c>
      <c r="C21" s="943" t="e">
        <f>SUMIFS('[1]C_09.04'!M:M,'[1]C_09.04'!$B:$B,CONCATENATE(MID($B21,1,2),"*"))</f>
        <v>#VALUE!</v>
      </c>
      <c r="D21" s="943" t="e">
        <f>SUMIFS('[1]C_09.04'!N:N,'[1]C_09.04'!$B:$B,CONCATENATE(MID($B21,1,2),"*"))</f>
        <v>#VALUE!</v>
      </c>
      <c r="E21" s="943" t="e">
        <f>SUMIFS('[1]C_09.04'!O:O,'[1]C_09.04'!$B:$B,CONCATENATE(MID($B21,1,2),"*"))</f>
        <v>#VALUE!</v>
      </c>
      <c r="F21" s="943" t="e">
        <f>SUMIFS('[1]C_09.04'!P:P,'[1]C_09.04'!$B:$B,CONCATENATE(MID($B21,1,2),"*"))</f>
        <v>#VALUE!</v>
      </c>
      <c r="G21" s="943" t="e">
        <f>SUMIFS('[1]C_09.04'!Q:Q,'[1]C_09.04'!$B:$B,CONCATENATE(MID($B21,1,2),"*"))</f>
        <v>#VALUE!</v>
      </c>
      <c r="H21" s="943" t="e">
        <f>SUMIFS('[1]C_09.04'!R:R,'[1]C_09.04'!$B:$B,CONCATENATE(MID($B21,1,2),"*"))</f>
        <v>#VALUE!</v>
      </c>
      <c r="I21" s="943" t="e">
        <f>SUMIFS('[1]C_09.04'!S:S,'[1]C_09.04'!$B:$B,CONCATENATE(MID($B21,1,2),"*"))</f>
        <v>#VALUE!</v>
      </c>
      <c r="J21" s="943" t="e">
        <f>SUMIFS('[1]C_09.04'!T:T,'[1]C_09.04'!$B:$B,CONCATENATE(MID($B21,1,2),"*"))</f>
        <v>#VALUE!</v>
      </c>
      <c r="K21" s="943" t="e">
        <f>SUMIFS('[1]C_09.04'!U:U,'[1]C_09.04'!$B:$B,CONCATENATE(MID($B21,1,2),"*"))</f>
        <v>#VALUE!</v>
      </c>
      <c r="L21" s="943" t="e">
        <f>SUMIFS('[1]C_09.04'!V:V,'[1]C_09.04'!$B:$B,CONCATENATE(MID($B21,1,2),"*"))</f>
        <v>#VALUE!</v>
      </c>
      <c r="M21" s="943" t="e">
        <f>SUMIFS('[1]C_09.04'!W:W,'[1]C_09.04'!$B:$B,CONCATENATE(MID($B21,1,2),"*"))</f>
        <v>#VALUE!</v>
      </c>
      <c r="N21" s="944" t="e">
        <f>SUMIFS('[1]C_09.04'!X:X,'[1]C_09.04'!$B:$B,CONCATENATE(MID($B21,1,2),"*"))</f>
        <v>#VALUE!</v>
      </c>
      <c r="O21" s="945" t="e">
        <f>SUMIFS('[1]C_09.04'!Y:Y,'[1]C_09.04'!$B:$B,CONCATENATE(MID($B21,1,2),"*"))</f>
        <v>#VALUE!</v>
      </c>
    </row>
    <row r="22" spans="1:15" ht="15" customHeight="1" x14ac:dyDescent="0.3">
      <c r="A22" s="941" t="s">
        <v>472</v>
      </c>
      <c r="B22" s="942" t="s">
        <v>2058</v>
      </c>
      <c r="C22" s="943" t="e">
        <f>SUMIFS('[1]C_09.04'!M:M,'[1]C_09.04'!$B:$B,CONCATENATE(MID($B22,1,2),"*"))</f>
        <v>#VALUE!</v>
      </c>
      <c r="D22" s="943" t="e">
        <f>SUMIFS('[1]C_09.04'!N:N,'[1]C_09.04'!$B:$B,CONCATENATE(MID($B22,1,2),"*"))</f>
        <v>#VALUE!</v>
      </c>
      <c r="E22" s="943" t="e">
        <f>SUMIFS('[1]C_09.04'!O:O,'[1]C_09.04'!$B:$B,CONCATENATE(MID($B22,1,2),"*"))</f>
        <v>#VALUE!</v>
      </c>
      <c r="F22" s="943" t="e">
        <f>SUMIFS('[1]C_09.04'!P:P,'[1]C_09.04'!$B:$B,CONCATENATE(MID($B22,1,2),"*"))</f>
        <v>#VALUE!</v>
      </c>
      <c r="G22" s="943" t="e">
        <f>SUMIFS('[1]C_09.04'!Q:Q,'[1]C_09.04'!$B:$B,CONCATENATE(MID($B22,1,2),"*"))</f>
        <v>#VALUE!</v>
      </c>
      <c r="H22" s="943" t="e">
        <f>SUMIFS('[1]C_09.04'!R:R,'[1]C_09.04'!$B:$B,CONCATENATE(MID($B22,1,2),"*"))</f>
        <v>#VALUE!</v>
      </c>
      <c r="I22" s="943" t="e">
        <f>SUMIFS('[1]C_09.04'!S:S,'[1]C_09.04'!$B:$B,CONCATENATE(MID($B22,1,2),"*"))</f>
        <v>#VALUE!</v>
      </c>
      <c r="J22" s="943" t="e">
        <f>SUMIFS('[1]C_09.04'!T:T,'[1]C_09.04'!$B:$B,CONCATENATE(MID($B22,1,2),"*"))</f>
        <v>#VALUE!</v>
      </c>
      <c r="K22" s="943" t="e">
        <f>SUMIFS('[1]C_09.04'!U:U,'[1]C_09.04'!$B:$B,CONCATENATE(MID($B22,1,2),"*"))</f>
        <v>#VALUE!</v>
      </c>
      <c r="L22" s="943" t="e">
        <f>SUMIFS('[1]C_09.04'!V:V,'[1]C_09.04'!$B:$B,CONCATENATE(MID($B22,1,2),"*"))</f>
        <v>#VALUE!</v>
      </c>
      <c r="M22" s="943" t="e">
        <f>SUMIFS('[1]C_09.04'!W:W,'[1]C_09.04'!$B:$B,CONCATENATE(MID($B22,1,2),"*"))</f>
        <v>#VALUE!</v>
      </c>
      <c r="N22" s="944" t="e">
        <f>SUMIFS('[1]C_09.04'!X:X,'[1]C_09.04'!$B:$B,CONCATENATE(MID($B22,1,2),"*"))</f>
        <v>#VALUE!</v>
      </c>
      <c r="O22" s="945" t="e">
        <f>SUMIFS('[1]C_09.04'!Y:Y,'[1]C_09.04'!$B:$B,CONCATENATE(MID($B22,1,2),"*"))</f>
        <v>#VALUE!</v>
      </c>
    </row>
    <row r="23" spans="1:15" ht="15" customHeight="1" x14ac:dyDescent="0.3">
      <c r="A23" s="941" t="s">
        <v>472</v>
      </c>
      <c r="B23" s="942" t="s">
        <v>2054</v>
      </c>
      <c r="C23" s="943" t="e">
        <f>SUMIFS('[1]C_09.04'!M:M,'[1]C_09.04'!$B:$B,CONCATENATE(MID($B23,1,2),"*"))</f>
        <v>#VALUE!</v>
      </c>
      <c r="D23" s="943" t="e">
        <f>SUMIFS('[1]C_09.04'!N:N,'[1]C_09.04'!$B:$B,CONCATENATE(MID($B23,1,2),"*"))</f>
        <v>#VALUE!</v>
      </c>
      <c r="E23" s="943" t="e">
        <f>SUMIFS('[1]C_09.04'!O:O,'[1]C_09.04'!$B:$B,CONCATENATE(MID($B23,1,2),"*"))</f>
        <v>#VALUE!</v>
      </c>
      <c r="F23" s="943" t="e">
        <f>SUMIFS('[1]C_09.04'!P:P,'[1]C_09.04'!$B:$B,CONCATENATE(MID($B23,1,2),"*"))</f>
        <v>#VALUE!</v>
      </c>
      <c r="G23" s="943" t="e">
        <f>SUMIFS('[1]C_09.04'!Q:Q,'[1]C_09.04'!$B:$B,CONCATENATE(MID($B23,1,2),"*"))</f>
        <v>#VALUE!</v>
      </c>
      <c r="H23" s="943" t="e">
        <f>SUMIFS('[1]C_09.04'!R:R,'[1]C_09.04'!$B:$B,CONCATENATE(MID($B23,1,2),"*"))</f>
        <v>#VALUE!</v>
      </c>
      <c r="I23" s="943" t="e">
        <f>SUMIFS('[1]C_09.04'!S:S,'[1]C_09.04'!$B:$B,CONCATENATE(MID($B23,1,2),"*"))</f>
        <v>#VALUE!</v>
      </c>
      <c r="J23" s="943" t="e">
        <f>SUMIFS('[1]C_09.04'!T:T,'[1]C_09.04'!$B:$B,CONCATENATE(MID($B23,1,2),"*"))</f>
        <v>#VALUE!</v>
      </c>
      <c r="K23" s="943" t="e">
        <f>SUMIFS('[1]C_09.04'!U:U,'[1]C_09.04'!$B:$B,CONCATENATE(MID($B23,1,2),"*"))</f>
        <v>#VALUE!</v>
      </c>
      <c r="L23" s="943" t="e">
        <f>SUMIFS('[1]C_09.04'!V:V,'[1]C_09.04'!$B:$B,CONCATENATE(MID($B23,1,2),"*"))</f>
        <v>#VALUE!</v>
      </c>
      <c r="M23" s="943" t="e">
        <f>SUMIFS('[1]C_09.04'!W:W,'[1]C_09.04'!$B:$B,CONCATENATE(MID($B23,1,2),"*"))</f>
        <v>#VALUE!</v>
      </c>
      <c r="N23" s="944" t="e">
        <f>SUMIFS('[1]C_09.04'!X:X,'[1]C_09.04'!$B:$B,CONCATENATE(MID($B23,1,2),"*"))</f>
        <v>#VALUE!</v>
      </c>
      <c r="O23" s="945" t="e">
        <f>SUMIFS('[1]C_09.04'!Y:Y,'[1]C_09.04'!$B:$B,CONCATENATE(MID($B23,1,2),"*"))</f>
        <v>#VALUE!</v>
      </c>
    </row>
    <row r="24" spans="1:15" ht="15" customHeight="1" x14ac:dyDescent="0.3">
      <c r="A24" s="941" t="s">
        <v>472</v>
      </c>
      <c r="B24" s="942" t="s">
        <v>2263</v>
      </c>
      <c r="C24" s="943" t="e">
        <f>SUMIFS('[1]C_09.04'!M:M,'[1]C_09.04'!$B:$B,CONCATENATE(MID($B24,1,2),"*"))</f>
        <v>#VALUE!</v>
      </c>
      <c r="D24" s="943" t="e">
        <f>SUMIFS('[1]C_09.04'!N:N,'[1]C_09.04'!$B:$B,CONCATENATE(MID($B24,1,2),"*"))</f>
        <v>#VALUE!</v>
      </c>
      <c r="E24" s="943" t="e">
        <f>SUMIFS('[1]C_09.04'!O:O,'[1]C_09.04'!$B:$B,CONCATENATE(MID($B24,1,2),"*"))</f>
        <v>#VALUE!</v>
      </c>
      <c r="F24" s="943" t="e">
        <f>SUMIFS('[1]C_09.04'!P:P,'[1]C_09.04'!$B:$B,CONCATENATE(MID($B24,1,2),"*"))</f>
        <v>#VALUE!</v>
      </c>
      <c r="G24" s="943" t="e">
        <f>SUMIFS('[1]C_09.04'!Q:Q,'[1]C_09.04'!$B:$B,CONCATENATE(MID($B24,1,2),"*"))</f>
        <v>#VALUE!</v>
      </c>
      <c r="H24" s="943" t="e">
        <f>SUMIFS('[1]C_09.04'!R:R,'[1]C_09.04'!$B:$B,CONCATENATE(MID($B24,1,2),"*"))</f>
        <v>#VALUE!</v>
      </c>
      <c r="I24" s="943" t="e">
        <f>SUMIFS('[1]C_09.04'!S:S,'[1]C_09.04'!$B:$B,CONCATENATE(MID($B24,1,2),"*"))</f>
        <v>#VALUE!</v>
      </c>
      <c r="J24" s="943" t="e">
        <f>SUMIFS('[1]C_09.04'!T:T,'[1]C_09.04'!$B:$B,CONCATENATE(MID($B24,1,2),"*"))</f>
        <v>#VALUE!</v>
      </c>
      <c r="K24" s="943" t="e">
        <f>SUMIFS('[1]C_09.04'!U:U,'[1]C_09.04'!$B:$B,CONCATENATE(MID($B24,1,2),"*"))</f>
        <v>#VALUE!</v>
      </c>
      <c r="L24" s="943" t="e">
        <f>SUMIFS('[1]C_09.04'!V:V,'[1]C_09.04'!$B:$B,CONCATENATE(MID($B24,1,2),"*"))</f>
        <v>#VALUE!</v>
      </c>
      <c r="M24" s="943" t="e">
        <f>SUMIFS('[1]C_09.04'!W:W,'[1]C_09.04'!$B:$B,CONCATENATE(MID($B24,1,2),"*"))</f>
        <v>#VALUE!</v>
      </c>
      <c r="N24" s="944" t="e">
        <f>SUMIFS('[1]C_09.04'!X:X,'[1]C_09.04'!$B:$B,CONCATENATE(MID($B24,1,2),"*"))</f>
        <v>#VALUE!</v>
      </c>
      <c r="O24" s="945" t="e">
        <f>SUMIFS('[1]C_09.04'!Y:Y,'[1]C_09.04'!$B:$B,CONCATENATE(MID($B24,1,2),"*"))</f>
        <v>#VALUE!</v>
      </c>
    </row>
    <row r="25" spans="1:15" ht="15" customHeight="1" x14ac:dyDescent="0.3">
      <c r="A25" s="941" t="s">
        <v>472</v>
      </c>
      <c r="B25" s="942" t="s">
        <v>2056</v>
      </c>
      <c r="C25" s="943" t="e">
        <f>SUMIFS('[1]C_09.04'!M:M,'[1]C_09.04'!$B:$B,CONCATENATE(MID($B25,1,2),"*"))</f>
        <v>#VALUE!</v>
      </c>
      <c r="D25" s="943" t="e">
        <f>SUMIFS('[1]C_09.04'!N:N,'[1]C_09.04'!$B:$B,CONCATENATE(MID($B25,1,2),"*"))</f>
        <v>#VALUE!</v>
      </c>
      <c r="E25" s="943" t="e">
        <f>SUMIFS('[1]C_09.04'!O:O,'[1]C_09.04'!$B:$B,CONCATENATE(MID($B25,1,2),"*"))</f>
        <v>#VALUE!</v>
      </c>
      <c r="F25" s="943" t="e">
        <f>SUMIFS('[1]C_09.04'!P:P,'[1]C_09.04'!$B:$B,CONCATENATE(MID($B25,1,2),"*"))</f>
        <v>#VALUE!</v>
      </c>
      <c r="G25" s="943" t="e">
        <f>SUMIFS('[1]C_09.04'!Q:Q,'[1]C_09.04'!$B:$B,CONCATENATE(MID($B25,1,2),"*"))</f>
        <v>#VALUE!</v>
      </c>
      <c r="H25" s="943" t="e">
        <f>SUMIFS('[1]C_09.04'!R:R,'[1]C_09.04'!$B:$B,CONCATENATE(MID($B25,1,2),"*"))</f>
        <v>#VALUE!</v>
      </c>
      <c r="I25" s="943" t="e">
        <f>SUMIFS('[1]C_09.04'!S:S,'[1]C_09.04'!$B:$B,CONCATENATE(MID($B25,1,2),"*"))</f>
        <v>#VALUE!</v>
      </c>
      <c r="J25" s="943" t="e">
        <f>SUMIFS('[1]C_09.04'!T:T,'[1]C_09.04'!$B:$B,CONCATENATE(MID($B25,1,2),"*"))</f>
        <v>#VALUE!</v>
      </c>
      <c r="K25" s="943" t="e">
        <f>SUMIFS('[1]C_09.04'!U:U,'[1]C_09.04'!$B:$B,CONCATENATE(MID($B25,1,2),"*"))</f>
        <v>#VALUE!</v>
      </c>
      <c r="L25" s="943" t="e">
        <f>SUMIFS('[1]C_09.04'!V:V,'[1]C_09.04'!$B:$B,CONCATENATE(MID($B25,1,2),"*"))</f>
        <v>#VALUE!</v>
      </c>
      <c r="M25" s="943" t="e">
        <f>SUMIFS('[1]C_09.04'!W:W,'[1]C_09.04'!$B:$B,CONCATENATE(MID($B25,1,2),"*"))</f>
        <v>#VALUE!</v>
      </c>
      <c r="N25" s="944" t="e">
        <f>SUMIFS('[1]C_09.04'!X:X,'[1]C_09.04'!$B:$B,CONCATENATE(MID($B25,1,2),"*"))</f>
        <v>#VALUE!</v>
      </c>
      <c r="O25" s="945" t="e">
        <f>SUMIFS('[1]C_09.04'!Y:Y,'[1]C_09.04'!$B:$B,CONCATENATE(MID($B25,1,2),"*"))</f>
        <v>#VALUE!</v>
      </c>
    </row>
    <row r="26" spans="1:15" ht="15" customHeight="1" x14ac:dyDescent="0.3">
      <c r="A26" s="941" t="s">
        <v>472</v>
      </c>
      <c r="B26" s="942" t="s">
        <v>2193</v>
      </c>
      <c r="C26" s="943" t="e">
        <f>SUMIFS('[1]C_09.04'!M:M,'[1]C_09.04'!$B:$B,CONCATENATE(MID($B26,1,2),"*"))</f>
        <v>#VALUE!</v>
      </c>
      <c r="D26" s="943" t="e">
        <f>SUMIFS('[1]C_09.04'!N:N,'[1]C_09.04'!$B:$B,CONCATENATE(MID($B26,1,2),"*"))</f>
        <v>#VALUE!</v>
      </c>
      <c r="E26" s="943" t="e">
        <f>SUMIFS('[1]C_09.04'!O:O,'[1]C_09.04'!$B:$B,CONCATENATE(MID($B26,1,2),"*"))</f>
        <v>#VALUE!</v>
      </c>
      <c r="F26" s="943" t="e">
        <f>SUMIFS('[1]C_09.04'!P:P,'[1]C_09.04'!$B:$B,CONCATENATE(MID($B26,1,2),"*"))</f>
        <v>#VALUE!</v>
      </c>
      <c r="G26" s="943" t="e">
        <f>SUMIFS('[1]C_09.04'!Q:Q,'[1]C_09.04'!$B:$B,CONCATENATE(MID($B26,1,2),"*"))</f>
        <v>#VALUE!</v>
      </c>
      <c r="H26" s="943" t="e">
        <f>SUMIFS('[1]C_09.04'!R:R,'[1]C_09.04'!$B:$B,CONCATENATE(MID($B26,1,2),"*"))</f>
        <v>#VALUE!</v>
      </c>
      <c r="I26" s="943" t="e">
        <f>SUMIFS('[1]C_09.04'!S:S,'[1]C_09.04'!$B:$B,CONCATENATE(MID($B26,1,2),"*"))</f>
        <v>#VALUE!</v>
      </c>
      <c r="J26" s="943" t="e">
        <f>SUMIFS('[1]C_09.04'!T:T,'[1]C_09.04'!$B:$B,CONCATENATE(MID($B26,1,2),"*"))</f>
        <v>#VALUE!</v>
      </c>
      <c r="K26" s="943" t="e">
        <f>SUMIFS('[1]C_09.04'!U:U,'[1]C_09.04'!$B:$B,CONCATENATE(MID($B26,1,2),"*"))</f>
        <v>#VALUE!</v>
      </c>
      <c r="L26" s="943" t="e">
        <f>SUMIFS('[1]C_09.04'!V:V,'[1]C_09.04'!$B:$B,CONCATENATE(MID($B26,1,2),"*"))</f>
        <v>#VALUE!</v>
      </c>
      <c r="M26" s="943" t="e">
        <f>SUMIFS('[1]C_09.04'!W:W,'[1]C_09.04'!$B:$B,CONCATENATE(MID($B26,1,2),"*"))</f>
        <v>#VALUE!</v>
      </c>
      <c r="N26" s="944" t="e">
        <f>SUMIFS('[1]C_09.04'!X:X,'[1]C_09.04'!$B:$B,CONCATENATE(MID($B26,1,2),"*"))</f>
        <v>#VALUE!</v>
      </c>
      <c r="O26" s="945" t="e">
        <f>SUMIFS('[1]C_09.04'!Y:Y,'[1]C_09.04'!$B:$B,CONCATENATE(MID($B26,1,2),"*"))</f>
        <v>#VALUE!</v>
      </c>
    </row>
    <row r="27" spans="1:15" ht="15" customHeight="1" x14ac:dyDescent="0.3">
      <c r="A27" s="941" t="s">
        <v>472</v>
      </c>
      <c r="B27" s="942" t="s">
        <v>2194</v>
      </c>
      <c r="C27" s="943" t="e">
        <f>SUMIFS('[1]C_09.04'!M:M,'[1]C_09.04'!$B:$B,CONCATENATE(MID($B27,1,2),"*"))</f>
        <v>#VALUE!</v>
      </c>
      <c r="D27" s="943" t="e">
        <f>SUMIFS('[1]C_09.04'!N:N,'[1]C_09.04'!$B:$B,CONCATENATE(MID($B27,1,2),"*"))</f>
        <v>#VALUE!</v>
      </c>
      <c r="E27" s="943" t="e">
        <f>SUMIFS('[1]C_09.04'!O:O,'[1]C_09.04'!$B:$B,CONCATENATE(MID($B27,1,2),"*"))</f>
        <v>#VALUE!</v>
      </c>
      <c r="F27" s="943" t="e">
        <f>SUMIFS('[1]C_09.04'!P:P,'[1]C_09.04'!$B:$B,CONCATENATE(MID($B27,1,2),"*"))</f>
        <v>#VALUE!</v>
      </c>
      <c r="G27" s="943" t="e">
        <f>SUMIFS('[1]C_09.04'!Q:Q,'[1]C_09.04'!$B:$B,CONCATENATE(MID($B27,1,2),"*"))</f>
        <v>#VALUE!</v>
      </c>
      <c r="H27" s="943" t="e">
        <f>SUMIFS('[1]C_09.04'!R:R,'[1]C_09.04'!$B:$B,CONCATENATE(MID($B27,1,2),"*"))</f>
        <v>#VALUE!</v>
      </c>
      <c r="I27" s="943" t="e">
        <f>SUMIFS('[1]C_09.04'!S:S,'[1]C_09.04'!$B:$B,CONCATENATE(MID($B27,1,2),"*"))</f>
        <v>#VALUE!</v>
      </c>
      <c r="J27" s="943" t="e">
        <f>SUMIFS('[1]C_09.04'!T:T,'[1]C_09.04'!$B:$B,CONCATENATE(MID($B27,1,2),"*"))</f>
        <v>#VALUE!</v>
      </c>
      <c r="K27" s="943" t="e">
        <f>SUMIFS('[1]C_09.04'!U:U,'[1]C_09.04'!$B:$B,CONCATENATE(MID($B27,1,2),"*"))</f>
        <v>#VALUE!</v>
      </c>
      <c r="L27" s="943" t="e">
        <f>SUMIFS('[1]C_09.04'!V:V,'[1]C_09.04'!$B:$B,CONCATENATE(MID($B27,1,2),"*"))</f>
        <v>#VALUE!</v>
      </c>
      <c r="M27" s="943" t="e">
        <f>SUMIFS('[1]C_09.04'!W:W,'[1]C_09.04'!$B:$B,CONCATENATE(MID($B27,1,2),"*"))</f>
        <v>#VALUE!</v>
      </c>
      <c r="N27" s="944" t="e">
        <f>SUMIFS('[1]C_09.04'!X:X,'[1]C_09.04'!$B:$B,CONCATENATE(MID($B27,1,2),"*"))</f>
        <v>#VALUE!</v>
      </c>
      <c r="O27" s="945" t="e">
        <f>SUMIFS('[1]C_09.04'!Y:Y,'[1]C_09.04'!$B:$B,CONCATENATE(MID($B27,1,2),"*"))</f>
        <v>#VALUE!</v>
      </c>
    </row>
    <row r="28" spans="1:15" x14ac:dyDescent="0.3">
      <c r="A28" s="941" t="s">
        <v>472</v>
      </c>
      <c r="B28" s="942" t="s">
        <v>2060</v>
      </c>
      <c r="C28" s="943" t="e">
        <f>SUMIFS('[1]C_09.04'!M:M,'[1]C_09.04'!$B:$B,CONCATENATE(MID($B28,1,2),"*"))</f>
        <v>#VALUE!</v>
      </c>
      <c r="D28" s="943" t="e">
        <f>SUMIFS('[1]C_09.04'!N:N,'[1]C_09.04'!$B:$B,CONCATENATE(MID($B28,1,2),"*"))</f>
        <v>#VALUE!</v>
      </c>
      <c r="E28" s="943" t="e">
        <f>SUMIFS('[1]C_09.04'!O:O,'[1]C_09.04'!$B:$B,CONCATENATE(MID($B28,1,2),"*"))</f>
        <v>#VALUE!</v>
      </c>
      <c r="F28" s="943" t="e">
        <f>SUMIFS('[1]C_09.04'!P:P,'[1]C_09.04'!$B:$B,CONCATENATE(MID($B28,1,2),"*"))</f>
        <v>#VALUE!</v>
      </c>
      <c r="G28" s="943" t="e">
        <f>SUMIFS('[1]C_09.04'!Q:Q,'[1]C_09.04'!$B:$B,CONCATENATE(MID($B28,1,2),"*"))</f>
        <v>#VALUE!</v>
      </c>
      <c r="H28" s="943" t="e">
        <f>SUMIFS('[1]C_09.04'!R:R,'[1]C_09.04'!$B:$B,CONCATENATE(MID($B28,1,2),"*"))</f>
        <v>#VALUE!</v>
      </c>
      <c r="I28" s="943" t="e">
        <f>SUMIFS('[1]C_09.04'!S:S,'[1]C_09.04'!$B:$B,CONCATENATE(MID($B28,1,2),"*"))</f>
        <v>#VALUE!</v>
      </c>
      <c r="J28" s="943" t="e">
        <f>SUMIFS('[1]C_09.04'!T:T,'[1]C_09.04'!$B:$B,CONCATENATE(MID($B28,1,2),"*"))</f>
        <v>#VALUE!</v>
      </c>
      <c r="K28" s="943" t="e">
        <f>SUMIFS('[1]C_09.04'!U:U,'[1]C_09.04'!$B:$B,CONCATENATE(MID($B28,1,2),"*"))</f>
        <v>#VALUE!</v>
      </c>
      <c r="L28" s="943" t="e">
        <f>SUMIFS('[1]C_09.04'!V:V,'[1]C_09.04'!$B:$B,CONCATENATE(MID($B28,1,2),"*"))</f>
        <v>#VALUE!</v>
      </c>
      <c r="M28" s="943" t="e">
        <f>SUMIFS('[1]C_09.04'!W:W,'[1]C_09.04'!$B:$B,CONCATENATE(MID($B28,1,2),"*"))</f>
        <v>#VALUE!</v>
      </c>
      <c r="N28" s="944" t="e">
        <f>SUMIFS('[1]C_09.04'!X:X,'[1]C_09.04'!$B:$B,CONCATENATE(MID($B28,1,2),"*"))</f>
        <v>#VALUE!</v>
      </c>
      <c r="O28" s="945" t="e">
        <f>SUMIFS('[1]C_09.04'!Y:Y,'[1]C_09.04'!$B:$B,CONCATENATE(MID($B28,1,2),"*"))</f>
        <v>#VALUE!</v>
      </c>
    </row>
    <row r="29" spans="1:15" x14ac:dyDescent="0.3">
      <c r="A29" s="941" t="s">
        <v>472</v>
      </c>
      <c r="B29" s="942" t="s">
        <v>2055</v>
      </c>
      <c r="C29" s="943" t="e">
        <f>SUMIFS('[1]C_09.04'!M:M,'[1]C_09.04'!$B:$B,CONCATENATE(MID($B29,1,2),"*"))</f>
        <v>#VALUE!</v>
      </c>
      <c r="D29" s="943" t="e">
        <f>SUMIFS('[1]C_09.04'!N:N,'[1]C_09.04'!$B:$B,CONCATENATE(MID($B29,1,2),"*"))</f>
        <v>#VALUE!</v>
      </c>
      <c r="E29" s="943" t="e">
        <f>SUMIFS('[1]C_09.04'!O:O,'[1]C_09.04'!$B:$B,CONCATENATE(MID($B29,1,2),"*"))</f>
        <v>#VALUE!</v>
      </c>
      <c r="F29" s="943" t="e">
        <f>SUMIFS('[1]C_09.04'!P:P,'[1]C_09.04'!$B:$B,CONCATENATE(MID($B29,1,2),"*"))</f>
        <v>#VALUE!</v>
      </c>
      <c r="G29" s="943" t="e">
        <f>SUMIFS('[1]C_09.04'!Q:Q,'[1]C_09.04'!$B:$B,CONCATENATE(MID($B29,1,2),"*"))</f>
        <v>#VALUE!</v>
      </c>
      <c r="H29" s="943" t="e">
        <f>SUMIFS('[1]C_09.04'!R:R,'[1]C_09.04'!$B:$B,CONCATENATE(MID($B29,1,2),"*"))</f>
        <v>#VALUE!</v>
      </c>
      <c r="I29" s="943" t="e">
        <f>SUMIFS('[1]C_09.04'!S:S,'[1]C_09.04'!$B:$B,CONCATENATE(MID($B29,1,2),"*"))</f>
        <v>#VALUE!</v>
      </c>
      <c r="J29" s="943" t="e">
        <f>SUMIFS('[1]C_09.04'!T:T,'[1]C_09.04'!$B:$B,CONCATENATE(MID($B29,1,2),"*"))</f>
        <v>#VALUE!</v>
      </c>
      <c r="K29" s="943" t="e">
        <f>SUMIFS('[1]C_09.04'!U:U,'[1]C_09.04'!$B:$B,CONCATENATE(MID($B29,1,2),"*"))</f>
        <v>#VALUE!</v>
      </c>
      <c r="L29" s="943" t="e">
        <f>SUMIFS('[1]C_09.04'!V:V,'[1]C_09.04'!$B:$B,CONCATENATE(MID($B29,1,2),"*"))</f>
        <v>#VALUE!</v>
      </c>
      <c r="M29" s="943" t="e">
        <f>SUMIFS('[1]C_09.04'!W:W,'[1]C_09.04'!$B:$B,CONCATENATE(MID($B29,1,2),"*"))</f>
        <v>#VALUE!</v>
      </c>
      <c r="N29" s="944" t="e">
        <f>SUMIFS('[1]C_09.04'!X:X,'[1]C_09.04'!$B:$B,CONCATENATE(MID($B29,1,2),"*"))</f>
        <v>#VALUE!</v>
      </c>
      <c r="O29" s="945" t="e">
        <f>SUMIFS('[1]C_09.04'!Y:Y,'[1]C_09.04'!$B:$B,CONCATENATE(MID($B29,1,2),"*"))</f>
        <v>#VALUE!</v>
      </c>
    </row>
    <row r="30" spans="1:15" x14ac:dyDescent="0.3">
      <c r="A30" s="941" t="s">
        <v>472</v>
      </c>
      <c r="B30" s="942" t="s">
        <v>2264</v>
      </c>
      <c r="C30" s="943" t="e">
        <f>SUMIFS('[1]C_09.04'!M:M,'[1]C_09.04'!$B:$B,CONCATENATE(MID($B30,1,2),"*"))</f>
        <v>#VALUE!</v>
      </c>
      <c r="D30" s="943" t="e">
        <f>SUMIFS('[1]C_09.04'!N:N,'[1]C_09.04'!$B:$B,CONCATENATE(MID($B30,1,2),"*"))</f>
        <v>#VALUE!</v>
      </c>
      <c r="E30" s="943" t="e">
        <f>SUMIFS('[1]C_09.04'!O:O,'[1]C_09.04'!$B:$B,CONCATENATE(MID($B30,1,2),"*"))</f>
        <v>#VALUE!</v>
      </c>
      <c r="F30" s="943" t="e">
        <f>SUMIFS('[1]C_09.04'!P:P,'[1]C_09.04'!$B:$B,CONCATENATE(MID($B30,1,2),"*"))</f>
        <v>#VALUE!</v>
      </c>
      <c r="G30" s="943" t="e">
        <f>SUMIFS('[1]C_09.04'!Q:Q,'[1]C_09.04'!$B:$B,CONCATENATE(MID($B30,1,2),"*"))</f>
        <v>#VALUE!</v>
      </c>
      <c r="H30" s="943" t="e">
        <f>SUMIFS('[1]C_09.04'!R:R,'[1]C_09.04'!$B:$B,CONCATENATE(MID($B30,1,2),"*"))</f>
        <v>#VALUE!</v>
      </c>
      <c r="I30" s="943" t="e">
        <f>SUMIFS('[1]C_09.04'!S:S,'[1]C_09.04'!$B:$B,CONCATENATE(MID($B30,1,2),"*"))</f>
        <v>#VALUE!</v>
      </c>
      <c r="J30" s="943" t="e">
        <f>SUMIFS('[1]C_09.04'!T:T,'[1]C_09.04'!$B:$B,CONCATENATE(MID($B30,1,2),"*"))</f>
        <v>#VALUE!</v>
      </c>
      <c r="K30" s="943" t="e">
        <f>SUMIFS('[1]C_09.04'!U:U,'[1]C_09.04'!$B:$B,CONCATENATE(MID($B30,1,2),"*"))</f>
        <v>#VALUE!</v>
      </c>
      <c r="L30" s="943" t="e">
        <f>SUMIFS('[1]C_09.04'!V:V,'[1]C_09.04'!$B:$B,CONCATENATE(MID($B30,1,2),"*"))</f>
        <v>#VALUE!</v>
      </c>
      <c r="M30" s="943" t="e">
        <f>SUMIFS('[1]C_09.04'!W:W,'[1]C_09.04'!$B:$B,CONCATENATE(MID($B30,1,2),"*"))</f>
        <v>#VALUE!</v>
      </c>
      <c r="N30" s="944" t="e">
        <f>SUMIFS('[1]C_09.04'!X:X,'[1]C_09.04'!$B:$B,CONCATENATE(MID($B30,1,2),"*"))</f>
        <v>#VALUE!</v>
      </c>
      <c r="O30" s="945" t="e">
        <f>SUMIFS('[1]C_09.04'!Y:Y,'[1]C_09.04'!$B:$B,CONCATENATE(MID($B30,1,2),"*"))</f>
        <v>#VALUE!</v>
      </c>
    </row>
    <row r="31" spans="1:15" x14ac:dyDescent="0.3">
      <c r="A31" s="941" t="s">
        <v>472</v>
      </c>
      <c r="B31" s="942" t="s">
        <v>2057</v>
      </c>
      <c r="C31" s="943" t="e">
        <f>SUMIFS('[1]C_09.04'!M:M,'[1]C_09.04'!$B:$B,CONCATENATE(MID($B31,1,2),"*"))</f>
        <v>#VALUE!</v>
      </c>
      <c r="D31" s="943" t="e">
        <f>SUMIFS('[1]C_09.04'!N:N,'[1]C_09.04'!$B:$B,CONCATENATE(MID($B31,1,2),"*"))</f>
        <v>#VALUE!</v>
      </c>
      <c r="E31" s="943" t="e">
        <f>SUMIFS('[1]C_09.04'!O:O,'[1]C_09.04'!$B:$B,CONCATENATE(MID($B31,1,2),"*"))</f>
        <v>#VALUE!</v>
      </c>
      <c r="F31" s="943" t="e">
        <f>SUMIFS('[1]C_09.04'!P:P,'[1]C_09.04'!$B:$B,CONCATENATE(MID($B31,1,2),"*"))</f>
        <v>#VALUE!</v>
      </c>
      <c r="G31" s="943" t="e">
        <f>SUMIFS('[1]C_09.04'!Q:Q,'[1]C_09.04'!$B:$B,CONCATENATE(MID($B31,1,2),"*"))</f>
        <v>#VALUE!</v>
      </c>
      <c r="H31" s="943" t="e">
        <f>SUMIFS('[1]C_09.04'!R:R,'[1]C_09.04'!$B:$B,CONCATENATE(MID($B31,1,2),"*"))</f>
        <v>#VALUE!</v>
      </c>
      <c r="I31" s="943" t="e">
        <f>SUMIFS('[1]C_09.04'!S:S,'[1]C_09.04'!$B:$B,CONCATENATE(MID($B31,1,2),"*"))</f>
        <v>#VALUE!</v>
      </c>
      <c r="J31" s="943" t="e">
        <f>SUMIFS('[1]C_09.04'!T:T,'[1]C_09.04'!$B:$B,CONCATENATE(MID($B31,1,2),"*"))</f>
        <v>#VALUE!</v>
      </c>
      <c r="K31" s="943" t="e">
        <f>SUMIFS('[1]C_09.04'!U:U,'[1]C_09.04'!$B:$B,CONCATENATE(MID($B31,1,2),"*"))</f>
        <v>#VALUE!</v>
      </c>
      <c r="L31" s="943" t="e">
        <f>SUMIFS('[1]C_09.04'!V:V,'[1]C_09.04'!$B:$B,CONCATENATE(MID($B31,1,2),"*"))</f>
        <v>#VALUE!</v>
      </c>
      <c r="M31" s="943" t="e">
        <f>SUMIFS('[1]C_09.04'!W:W,'[1]C_09.04'!$B:$B,CONCATENATE(MID($B31,1,2),"*"))</f>
        <v>#VALUE!</v>
      </c>
      <c r="N31" s="944" t="e">
        <f>SUMIFS('[1]C_09.04'!X:X,'[1]C_09.04'!$B:$B,CONCATENATE(MID($B31,1,2),"*"))</f>
        <v>#VALUE!</v>
      </c>
      <c r="O31" s="945" t="e">
        <f>SUMIFS('[1]C_09.04'!Y:Y,'[1]C_09.04'!$B:$B,CONCATENATE(MID($B31,1,2),"*"))</f>
        <v>#VALUE!</v>
      </c>
    </row>
    <row r="32" spans="1:15" x14ac:dyDescent="0.3">
      <c r="A32" s="941" t="s">
        <v>472</v>
      </c>
      <c r="B32" s="942" t="s">
        <v>2062</v>
      </c>
      <c r="C32" s="943" t="e">
        <f>SUMIFS('[1]C_09.04'!M:M,'[1]C_09.04'!$B:$B,CONCATENATE(MID($B32,1,2),"*"))</f>
        <v>#VALUE!</v>
      </c>
      <c r="D32" s="943" t="e">
        <f>SUMIFS('[1]C_09.04'!N:N,'[1]C_09.04'!$B:$B,CONCATENATE(MID($B32,1,2),"*"))</f>
        <v>#VALUE!</v>
      </c>
      <c r="E32" s="943" t="e">
        <f>SUMIFS('[1]C_09.04'!O:O,'[1]C_09.04'!$B:$B,CONCATENATE(MID($B32,1,2),"*"))</f>
        <v>#VALUE!</v>
      </c>
      <c r="F32" s="943" t="e">
        <f>SUMIFS('[1]C_09.04'!P:P,'[1]C_09.04'!$B:$B,CONCATENATE(MID($B32,1,2),"*"))</f>
        <v>#VALUE!</v>
      </c>
      <c r="G32" s="943" t="e">
        <f>SUMIFS('[1]C_09.04'!Q:Q,'[1]C_09.04'!$B:$B,CONCATENATE(MID($B32,1,2),"*"))</f>
        <v>#VALUE!</v>
      </c>
      <c r="H32" s="943" t="e">
        <f>SUMIFS('[1]C_09.04'!R:R,'[1]C_09.04'!$B:$B,CONCATENATE(MID($B32,1,2),"*"))</f>
        <v>#VALUE!</v>
      </c>
      <c r="I32" s="943" t="e">
        <f>SUMIFS('[1]C_09.04'!S:S,'[1]C_09.04'!$B:$B,CONCATENATE(MID($B32,1,2),"*"))</f>
        <v>#VALUE!</v>
      </c>
      <c r="J32" s="943" t="e">
        <f>SUMIFS('[1]C_09.04'!T:T,'[1]C_09.04'!$B:$B,CONCATENATE(MID($B32,1,2),"*"))</f>
        <v>#VALUE!</v>
      </c>
      <c r="K32" s="943" t="e">
        <f>SUMIFS('[1]C_09.04'!U:U,'[1]C_09.04'!$B:$B,CONCATENATE(MID($B32,1,2),"*"))</f>
        <v>#VALUE!</v>
      </c>
      <c r="L32" s="943" t="e">
        <f>SUMIFS('[1]C_09.04'!V:V,'[1]C_09.04'!$B:$B,CONCATENATE(MID($B32,1,2),"*"))</f>
        <v>#VALUE!</v>
      </c>
      <c r="M32" s="943" t="e">
        <f>SUMIFS('[1]C_09.04'!W:W,'[1]C_09.04'!$B:$B,CONCATENATE(MID($B32,1,2),"*"))</f>
        <v>#VALUE!</v>
      </c>
      <c r="N32" s="944" t="e">
        <f>SUMIFS('[1]C_09.04'!X:X,'[1]C_09.04'!$B:$B,CONCATENATE(MID($B32,1,2),"*"))</f>
        <v>#VALUE!</v>
      </c>
      <c r="O32" s="945" t="e">
        <f>SUMIFS('[1]C_09.04'!Y:Y,'[1]C_09.04'!$B:$B,CONCATENATE(MID($B32,1,2),"*"))</f>
        <v>#VALUE!</v>
      </c>
    </row>
    <row r="33" spans="1:15" x14ac:dyDescent="0.3">
      <c r="A33" s="941" t="s">
        <v>472</v>
      </c>
      <c r="B33" s="942" t="s">
        <v>2265</v>
      </c>
      <c r="C33" s="943" t="e">
        <f>SUMIFS('[1]C_09.04'!M:M,'[1]C_09.04'!$B:$B,CONCATENATE(MID($B33,1,2),"*"))</f>
        <v>#VALUE!</v>
      </c>
      <c r="D33" s="943" t="e">
        <f>SUMIFS('[1]C_09.04'!N:N,'[1]C_09.04'!$B:$B,CONCATENATE(MID($B33,1,2),"*"))</f>
        <v>#VALUE!</v>
      </c>
      <c r="E33" s="943" t="e">
        <f>SUMIFS('[1]C_09.04'!O:O,'[1]C_09.04'!$B:$B,CONCATENATE(MID($B33,1,2),"*"))</f>
        <v>#VALUE!</v>
      </c>
      <c r="F33" s="943" t="e">
        <f>SUMIFS('[1]C_09.04'!P:P,'[1]C_09.04'!$B:$B,CONCATENATE(MID($B33,1,2),"*"))</f>
        <v>#VALUE!</v>
      </c>
      <c r="G33" s="943" t="e">
        <f>SUMIFS('[1]C_09.04'!Q:Q,'[1]C_09.04'!$B:$B,CONCATENATE(MID($B33,1,2),"*"))</f>
        <v>#VALUE!</v>
      </c>
      <c r="H33" s="943" t="e">
        <f>SUMIFS('[1]C_09.04'!R:R,'[1]C_09.04'!$B:$B,CONCATENATE(MID($B33,1,2),"*"))</f>
        <v>#VALUE!</v>
      </c>
      <c r="I33" s="943" t="e">
        <f>SUMIFS('[1]C_09.04'!S:S,'[1]C_09.04'!$B:$B,CONCATENATE(MID($B33,1,2),"*"))</f>
        <v>#VALUE!</v>
      </c>
      <c r="J33" s="943" t="e">
        <f>SUMIFS('[1]C_09.04'!T:T,'[1]C_09.04'!$B:$B,CONCATENATE(MID($B33,1,2),"*"))</f>
        <v>#VALUE!</v>
      </c>
      <c r="K33" s="943" t="e">
        <f>SUMIFS('[1]C_09.04'!U:U,'[1]C_09.04'!$B:$B,CONCATENATE(MID($B33,1,2),"*"))</f>
        <v>#VALUE!</v>
      </c>
      <c r="L33" s="943" t="e">
        <f>SUMIFS('[1]C_09.04'!V:V,'[1]C_09.04'!$B:$B,CONCATENATE(MID($B33,1,2),"*"))</f>
        <v>#VALUE!</v>
      </c>
      <c r="M33" s="943" t="e">
        <f>SUMIFS('[1]C_09.04'!W:W,'[1]C_09.04'!$B:$B,CONCATENATE(MID($B33,1,2),"*"))</f>
        <v>#VALUE!</v>
      </c>
      <c r="N33" s="944" t="e">
        <f>SUMIFS('[1]C_09.04'!X:X,'[1]C_09.04'!$B:$B,CONCATENATE(MID($B33,1,2),"*"))</f>
        <v>#VALUE!</v>
      </c>
      <c r="O33" s="945" t="e">
        <f>SUMIFS('[1]C_09.04'!Y:Y,'[1]C_09.04'!$B:$B,CONCATENATE(MID($B33,1,2),"*"))</f>
        <v>#VALUE!</v>
      </c>
    </row>
    <row r="34" spans="1:15" x14ac:dyDescent="0.3">
      <c r="A34" s="941" t="s">
        <v>472</v>
      </c>
      <c r="B34" s="942" t="s">
        <v>2266</v>
      </c>
      <c r="C34" s="943" t="e">
        <f>SUMIFS('[1]C_09.04'!M:M,'[1]C_09.04'!$B:$B,CONCATENATE(MID($B34,1,2),"*"))</f>
        <v>#VALUE!</v>
      </c>
      <c r="D34" s="943" t="e">
        <f>SUMIFS('[1]C_09.04'!N:N,'[1]C_09.04'!$B:$B,CONCATENATE(MID($B34,1,2),"*"))</f>
        <v>#VALUE!</v>
      </c>
      <c r="E34" s="943" t="e">
        <f>SUMIFS('[1]C_09.04'!O:O,'[1]C_09.04'!$B:$B,CONCATENATE(MID($B34,1,2),"*"))</f>
        <v>#VALUE!</v>
      </c>
      <c r="F34" s="943" t="e">
        <f>SUMIFS('[1]C_09.04'!P:P,'[1]C_09.04'!$B:$B,CONCATENATE(MID($B34,1,2),"*"))</f>
        <v>#VALUE!</v>
      </c>
      <c r="G34" s="943" t="e">
        <f>SUMIFS('[1]C_09.04'!Q:Q,'[1]C_09.04'!$B:$B,CONCATENATE(MID($B34,1,2),"*"))</f>
        <v>#VALUE!</v>
      </c>
      <c r="H34" s="943" t="e">
        <f>SUMIFS('[1]C_09.04'!R:R,'[1]C_09.04'!$B:$B,CONCATENATE(MID($B34,1,2),"*"))</f>
        <v>#VALUE!</v>
      </c>
      <c r="I34" s="943" t="e">
        <f>SUMIFS('[1]C_09.04'!S:S,'[1]C_09.04'!$B:$B,CONCATENATE(MID($B34,1,2),"*"))</f>
        <v>#VALUE!</v>
      </c>
      <c r="J34" s="943" t="e">
        <f>SUMIFS('[1]C_09.04'!T:T,'[1]C_09.04'!$B:$B,CONCATENATE(MID($B34,1,2),"*"))</f>
        <v>#VALUE!</v>
      </c>
      <c r="K34" s="943" t="e">
        <f>SUMIFS('[1]C_09.04'!U:U,'[1]C_09.04'!$B:$B,CONCATENATE(MID($B34,1,2),"*"))</f>
        <v>#VALUE!</v>
      </c>
      <c r="L34" s="943" t="e">
        <f>SUMIFS('[1]C_09.04'!V:V,'[1]C_09.04'!$B:$B,CONCATENATE(MID($B34,1,2),"*"))</f>
        <v>#VALUE!</v>
      </c>
      <c r="M34" s="943" t="e">
        <f>SUMIFS('[1]C_09.04'!W:W,'[1]C_09.04'!$B:$B,CONCATENATE(MID($B34,1,2),"*"))</f>
        <v>#VALUE!</v>
      </c>
      <c r="N34" s="944" t="e">
        <f>SUMIFS('[1]C_09.04'!X:X,'[1]C_09.04'!$B:$B,CONCATENATE(MID($B34,1,2),"*"))</f>
        <v>#VALUE!</v>
      </c>
      <c r="O34" s="945" t="e">
        <f>SUMIFS('[1]C_09.04'!Y:Y,'[1]C_09.04'!$B:$B,CONCATENATE(MID($B34,1,2),"*"))</f>
        <v>#VALUE!</v>
      </c>
    </row>
    <row r="35" spans="1:15" x14ac:dyDescent="0.3">
      <c r="A35" s="941" t="s">
        <v>472</v>
      </c>
      <c r="B35" s="942" t="s">
        <v>2195</v>
      </c>
      <c r="C35" s="943" t="e">
        <f>SUMIFS('[1]C_09.04'!M:M,'[1]C_09.04'!$B:$B,CONCATENATE(MID($B35,1,2),"*"))</f>
        <v>#VALUE!</v>
      </c>
      <c r="D35" s="943" t="e">
        <f>SUMIFS('[1]C_09.04'!N:N,'[1]C_09.04'!$B:$B,CONCATENATE(MID($B35,1,2),"*"))</f>
        <v>#VALUE!</v>
      </c>
      <c r="E35" s="943" t="e">
        <f>SUMIFS('[1]C_09.04'!O:O,'[1]C_09.04'!$B:$B,CONCATENATE(MID($B35,1,2),"*"))</f>
        <v>#VALUE!</v>
      </c>
      <c r="F35" s="943" t="e">
        <f>SUMIFS('[1]C_09.04'!P:P,'[1]C_09.04'!$B:$B,CONCATENATE(MID($B35,1,2),"*"))</f>
        <v>#VALUE!</v>
      </c>
      <c r="G35" s="943" t="e">
        <f>SUMIFS('[1]C_09.04'!Q:Q,'[1]C_09.04'!$B:$B,CONCATENATE(MID($B35,1,2),"*"))</f>
        <v>#VALUE!</v>
      </c>
      <c r="H35" s="943" t="e">
        <f>SUMIFS('[1]C_09.04'!R:R,'[1]C_09.04'!$B:$B,CONCATENATE(MID($B35,1,2),"*"))</f>
        <v>#VALUE!</v>
      </c>
      <c r="I35" s="943" t="e">
        <f>SUMIFS('[1]C_09.04'!S:S,'[1]C_09.04'!$B:$B,CONCATENATE(MID($B35,1,2),"*"))</f>
        <v>#VALUE!</v>
      </c>
      <c r="J35" s="943" t="e">
        <f>SUMIFS('[1]C_09.04'!T:T,'[1]C_09.04'!$B:$B,CONCATENATE(MID($B35,1,2),"*"))</f>
        <v>#VALUE!</v>
      </c>
      <c r="K35" s="943" t="e">
        <f>SUMIFS('[1]C_09.04'!U:U,'[1]C_09.04'!$B:$B,CONCATENATE(MID($B35,1,2),"*"))</f>
        <v>#VALUE!</v>
      </c>
      <c r="L35" s="943" t="e">
        <f>SUMIFS('[1]C_09.04'!V:V,'[1]C_09.04'!$B:$B,CONCATENATE(MID($B35,1,2),"*"))</f>
        <v>#VALUE!</v>
      </c>
      <c r="M35" s="943" t="e">
        <f>SUMIFS('[1]C_09.04'!W:W,'[1]C_09.04'!$B:$B,CONCATENATE(MID($B35,1,2),"*"))</f>
        <v>#VALUE!</v>
      </c>
      <c r="N35" s="944" t="e">
        <f>SUMIFS('[1]C_09.04'!X:X,'[1]C_09.04'!$B:$B,CONCATENATE(MID($B35,1,2),"*"))</f>
        <v>#VALUE!</v>
      </c>
      <c r="O35" s="945" t="e">
        <f>SUMIFS('[1]C_09.04'!Y:Y,'[1]C_09.04'!$B:$B,CONCATENATE(MID($B35,1,2),"*"))</f>
        <v>#VALUE!</v>
      </c>
    </row>
    <row r="36" spans="1:15" x14ac:dyDescent="0.3">
      <c r="A36" s="941" t="s">
        <v>472</v>
      </c>
      <c r="B36" s="942" t="s">
        <v>2196</v>
      </c>
      <c r="C36" s="943" t="e">
        <f>SUMIFS('[1]C_09.04'!M:M,'[1]C_09.04'!$B:$B,CONCATENATE(MID($B36,1,2),"*"))</f>
        <v>#VALUE!</v>
      </c>
      <c r="D36" s="943" t="e">
        <f>SUMIFS('[1]C_09.04'!N:N,'[1]C_09.04'!$B:$B,CONCATENATE(MID($B36,1,2),"*"))</f>
        <v>#VALUE!</v>
      </c>
      <c r="E36" s="943" t="e">
        <f>SUMIFS('[1]C_09.04'!O:O,'[1]C_09.04'!$B:$B,CONCATENATE(MID($B36,1,2),"*"))</f>
        <v>#VALUE!</v>
      </c>
      <c r="F36" s="943" t="e">
        <f>SUMIFS('[1]C_09.04'!P:P,'[1]C_09.04'!$B:$B,CONCATENATE(MID($B36,1,2),"*"))</f>
        <v>#VALUE!</v>
      </c>
      <c r="G36" s="943" t="e">
        <f>SUMIFS('[1]C_09.04'!Q:Q,'[1]C_09.04'!$B:$B,CONCATENATE(MID($B36,1,2),"*"))</f>
        <v>#VALUE!</v>
      </c>
      <c r="H36" s="943" t="e">
        <f>SUMIFS('[1]C_09.04'!R:R,'[1]C_09.04'!$B:$B,CONCATENATE(MID($B36,1,2),"*"))</f>
        <v>#VALUE!</v>
      </c>
      <c r="I36" s="943" t="e">
        <f>SUMIFS('[1]C_09.04'!S:S,'[1]C_09.04'!$B:$B,CONCATENATE(MID($B36,1,2),"*"))</f>
        <v>#VALUE!</v>
      </c>
      <c r="J36" s="943" t="e">
        <f>SUMIFS('[1]C_09.04'!T:T,'[1]C_09.04'!$B:$B,CONCATENATE(MID($B36,1,2),"*"))</f>
        <v>#VALUE!</v>
      </c>
      <c r="K36" s="943" t="e">
        <f>SUMIFS('[1]C_09.04'!U:U,'[1]C_09.04'!$B:$B,CONCATENATE(MID($B36,1,2),"*"))</f>
        <v>#VALUE!</v>
      </c>
      <c r="L36" s="943" t="e">
        <f>SUMIFS('[1]C_09.04'!V:V,'[1]C_09.04'!$B:$B,CONCATENATE(MID($B36,1,2),"*"))</f>
        <v>#VALUE!</v>
      </c>
      <c r="M36" s="943" t="e">
        <f>SUMIFS('[1]C_09.04'!W:W,'[1]C_09.04'!$B:$B,CONCATENATE(MID($B36,1,2),"*"))</f>
        <v>#VALUE!</v>
      </c>
      <c r="N36" s="944" t="e">
        <f>SUMIFS('[1]C_09.04'!X:X,'[1]C_09.04'!$B:$B,CONCATENATE(MID($B36,1,2),"*"))</f>
        <v>#VALUE!</v>
      </c>
      <c r="O36" s="945" t="e">
        <f>SUMIFS('[1]C_09.04'!Y:Y,'[1]C_09.04'!$B:$B,CONCATENATE(MID($B36,1,2),"*"))</f>
        <v>#VALUE!</v>
      </c>
    </row>
    <row r="37" spans="1:15" x14ac:dyDescent="0.3">
      <c r="A37" s="941" t="s">
        <v>472</v>
      </c>
      <c r="B37" s="942" t="s">
        <v>2053</v>
      </c>
      <c r="C37" s="943" t="e">
        <f>SUMIFS('[1]C_09.04'!M:M,'[1]C_09.04'!$B:$B,CONCATENATE(MID($B37,1,2),"*"))</f>
        <v>#VALUE!</v>
      </c>
      <c r="D37" s="943" t="e">
        <f>SUMIFS('[1]C_09.04'!N:N,'[1]C_09.04'!$B:$B,CONCATENATE(MID($B37,1,2),"*"))</f>
        <v>#VALUE!</v>
      </c>
      <c r="E37" s="943" t="e">
        <f>SUMIFS('[1]C_09.04'!O:O,'[1]C_09.04'!$B:$B,CONCATENATE(MID($B37,1,2),"*"))</f>
        <v>#VALUE!</v>
      </c>
      <c r="F37" s="943" t="e">
        <f>SUMIFS('[1]C_09.04'!P:P,'[1]C_09.04'!$B:$B,CONCATENATE(MID($B37,1,2),"*"))</f>
        <v>#VALUE!</v>
      </c>
      <c r="G37" s="943" t="e">
        <f>SUMIFS('[1]C_09.04'!Q:Q,'[1]C_09.04'!$B:$B,CONCATENATE(MID($B37,1,2),"*"))</f>
        <v>#VALUE!</v>
      </c>
      <c r="H37" s="943" t="e">
        <f>SUMIFS('[1]C_09.04'!R:R,'[1]C_09.04'!$B:$B,CONCATENATE(MID($B37,1,2),"*"))</f>
        <v>#VALUE!</v>
      </c>
      <c r="I37" s="943" t="e">
        <f>SUMIFS('[1]C_09.04'!S:S,'[1]C_09.04'!$B:$B,CONCATENATE(MID($B37,1,2),"*"))</f>
        <v>#VALUE!</v>
      </c>
      <c r="J37" s="943" t="e">
        <f>SUMIFS('[1]C_09.04'!T:T,'[1]C_09.04'!$B:$B,CONCATENATE(MID($B37,1,2),"*"))</f>
        <v>#VALUE!</v>
      </c>
      <c r="K37" s="943" t="e">
        <f>SUMIFS('[1]C_09.04'!U:U,'[1]C_09.04'!$B:$B,CONCATENATE(MID($B37,1,2),"*"))</f>
        <v>#VALUE!</v>
      </c>
      <c r="L37" s="943" t="e">
        <f>SUMIFS('[1]C_09.04'!V:V,'[1]C_09.04'!$B:$B,CONCATENATE(MID($B37,1,2),"*"))</f>
        <v>#VALUE!</v>
      </c>
      <c r="M37" s="943" t="e">
        <f>SUMIFS('[1]C_09.04'!W:W,'[1]C_09.04'!$B:$B,CONCATENATE(MID($B37,1,2),"*"))</f>
        <v>#VALUE!</v>
      </c>
      <c r="N37" s="944" t="e">
        <f>SUMIFS('[1]C_09.04'!X:X,'[1]C_09.04'!$B:$B,CONCATENATE(MID($B37,1,2),"*"))</f>
        <v>#VALUE!</v>
      </c>
      <c r="O37" s="945" t="e">
        <f>SUMIFS('[1]C_09.04'!Y:Y,'[1]C_09.04'!$B:$B,CONCATENATE(MID($B37,1,2),"*"))</f>
        <v>#VALUE!</v>
      </c>
    </row>
    <row r="38" spans="1:15" x14ac:dyDescent="0.3">
      <c r="A38" s="941" t="s">
        <v>472</v>
      </c>
      <c r="B38" s="942" t="s">
        <v>2267</v>
      </c>
      <c r="C38" s="943" t="e">
        <f>SUMIFS('[1]C_09.04'!M:M,'[1]C_09.04'!$B:$B,CONCATENATE(MID($B38,1,2),"*"))</f>
        <v>#VALUE!</v>
      </c>
      <c r="D38" s="943" t="e">
        <f>SUMIFS('[1]C_09.04'!N:N,'[1]C_09.04'!$B:$B,CONCATENATE(MID($B38,1,2),"*"))</f>
        <v>#VALUE!</v>
      </c>
      <c r="E38" s="943" t="e">
        <f>SUMIFS('[1]C_09.04'!O:O,'[1]C_09.04'!$B:$B,CONCATENATE(MID($B38,1,2),"*"))</f>
        <v>#VALUE!</v>
      </c>
      <c r="F38" s="943" t="e">
        <f>SUMIFS('[1]C_09.04'!P:P,'[1]C_09.04'!$B:$B,CONCATENATE(MID($B38,1,2),"*"))</f>
        <v>#VALUE!</v>
      </c>
      <c r="G38" s="943" t="e">
        <f>SUMIFS('[1]C_09.04'!Q:Q,'[1]C_09.04'!$B:$B,CONCATENATE(MID($B38,1,2),"*"))</f>
        <v>#VALUE!</v>
      </c>
      <c r="H38" s="943" t="e">
        <f>SUMIFS('[1]C_09.04'!R:R,'[1]C_09.04'!$B:$B,CONCATENATE(MID($B38,1,2),"*"))</f>
        <v>#VALUE!</v>
      </c>
      <c r="I38" s="943" t="e">
        <f>SUMIFS('[1]C_09.04'!S:S,'[1]C_09.04'!$B:$B,CONCATENATE(MID($B38,1,2),"*"))</f>
        <v>#VALUE!</v>
      </c>
      <c r="J38" s="943" t="e">
        <f>SUMIFS('[1]C_09.04'!T:T,'[1]C_09.04'!$B:$B,CONCATENATE(MID($B38,1,2),"*"))</f>
        <v>#VALUE!</v>
      </c>
      <c r="K38" s="943" t="e">
        <f>SUMIFS('[1]C_09.04'!U:U,'[1]C_09.04'!$B:$B,CONCATENATE(MID($B38,1,2),"*"))</f>
        <v>#VALUE!</v>
      </c>
      <c r="L38" s="943" t="e">
        <f>SUMIFS('[1]C_09.04'!V:V,'[1]C_09.04'!$B:$B,CONCATENATE(MID($B38,1,2),"*"))</f>
        <v>#VALUE!</v>
      </c>
      <c r="M38" s="943" t="e">
        <f>SUMIFS('[1]C_09.04'!W:W,'[1]C_09.04'!$B:$B,CONCATENATE(MID($B38,1,2),"*"))</f>
        <v>#VALUE!</v>
      </c>
      <c r="N38" s="944" t="e">
        <f>SUMIFS('[1]C_09.04'!X:X,'[1]C_09.04'!$B:$B,CONCATENATE(MID($B38,1,2),"*"))</f>
        <v>#VALUE!</v>
      </c>
      <c r="O38" s="945" t="e">
        <f>SUMIFS('[1]C_09.04'!Y:Y,'[1]C_09.04'!$B:$B,CONCATENATE(MID($B38,1,2),"*"))</f>
        <v>#VALUE!</v>
      </c>
    </row>
    <row r="39" spans="1:15" x14ac:dyDescent="0.3">
      <c r="A39" s="941" t="s">
        <v>472</v>
      </c>
      <c r="B39" s="942" t="s">
        <v>2065</v>
      </c>
      <c r="C39" s="943" t="e">
        <f>SUMIFS('[1]C_09.04'!M:M,'[1]C_09.04'!$B:$B,CONCATENATE(MID($B39,1,2),"*"))</f>
        <v>#VALUE!</v>
      </c>
      <c r="D39" s="943" t="e">
        <f>SUMIFS('[1]C_09.04'!N:N,'[1]C_09.04'!$B:$B,CONCATENATE(MID($B39,1,2),"*"))</f>
        <v>#VALUE!</v>
      </c>
      <c r="E39" s="943" t="e">
        <f>SUMIFS('[1]C_09.04'!O:O,'[1]C_09.04'!$B:$B,CONCATENATE(MID($B39,1,2),"*"))</f>
        <v>#VALUE!</v>
      </c>
      <c r="F39" s="943" t="e">
        <f>SUMIFS('[1]C_09.04'!P:P,'[1]C_09.04'!$B:$B,CONCATENATE(MID($B39,1,2),"*"))</f>
        <v>#VALUE!</v>
      </c>
      <c r="G39" s="943" t="e">
        <f>SUMIFS('[1]C_09.04'!Q:Q,'[1]C_09.04'!$B:$B,CONCATENATE(MID($B39,1,2),"*"))</f>
        <v>#VALUE!</v>
      </c>
      <c r="H39" s="943" t="e">
        <f>SUMIFS('[1]C_09.04'!R:R,'[1]C_09.04'!$B:$B,CONCATENATE(MID($B39,1,2),"*"))</f>
        <v>#VALUE!</v>
      </c>
      <c r="I39" s="943" t="e">
        <f>SUMIFS('[1]C_09.04'!S:S,'[1]C_09.04'!$B:$B,CONCATENATE(MID($B39,1,2),"*"))</f>
        <v>#VALUE!</v>
      </c>
      <c r="J39" s="943" t="e">
        <f>SUMIFS('[1]C_09.04'!T:T,'[1]C_09.04'!$B:$B,CONCATENATE(MID($B39,1,2),"*"))</f>
        <v>#VALUE!</v>
      </c>
      <c r="K39" s="943" t="e">
        <f>SUMIFS('[1]C_09.04'!U:U,'[1]C_09.04'!$B:$B,CONCATENATE(MID($B39,1,2),"*"))</f>
        <v>#VALUE!</v>
      </c>
      <c r="L39" s="943" t="e">
        <f>SUMIFS('[1]C_09.04'!V:V,'[1]C_09.04'!$B:$B,CONCATENATE(MID($B39,1,2),"*"))</f>
        <v>#VALUE!</v>
      </c>
      <c r="M39" s="943" t="e">
        <f>SUMIFS('[1]C_09.04'!W:W,'[1]C_09.04'!$B:$B,CONCATENATE(MID($B39,1,2),"*"))</f>
        <v>#VALUE!</v>
      </c>
      <c r="N39" s="944" t="e">
        <f>SUMIFS('[1]C_09.04'!X:X,'[1]C_09.04'!$B:$B,CONCATENATE(MID($B39,1,2),"*"))</f>
        <v>#VALUE!</v>
      </c>
      <c r="O39" s="945" t="e">
        <f>SUMIFS('[1]C_09.04'!Y:Y,'[1]C_09.04'!$B:$B,CONCATENATE(MID($B39,1,2),"*"))</f>
        <v>#VALUE!</v>
      </c>
    </row>
    <row r="40" spans="1:15" x14ac:dyDescent="0.3">
      <c r="A40" s="941" t="s">
        <v>472</v>
      </c>
      <c r="B40" s="942" t="s">
        <v>2052</v>
      </c>
      <c r="C40" s="943" t="e">
        <f>SUMIFS('[1]C_09.04'!M:M,'[1]C_09.04'!$B:$B,CONCATENATE(MID($B40,1,2),"*"))</f>
        <v>#VALUE!</v>
      </c>
      <c r="D40" s="943" t="e">
        <f>SUMIFS('[1]C_09.04'!N:N,'[1]C_09.04'!$B:$B,CONCATENATE(MID($B40,1,2),"*"))</f>
        <v>#VALUE!</v>
      </c>
      <c r="E40" s="943" t="e">
        <f>SUMIFS('[1]C_09.04'!O:O,'[1]C_09.04'!$B:$B,CONCATENATE(MID($B40,1,2),"*"))</f>
        <v>#VALUE!</v>
      </c>
      <c r="F40" s="943" t="e">
        <f>SUMIFS('[1]C_09.04'!P:P,'[1]C_09.04'!$B:$B,CONCATENATE(MID($B40,1,2),"*"))</f>
        <v>#VALUE!</v>
      </c>
      <c r="G40" s="943" t="e">
        <f>SUMIFS('[1]C_09.04'!Q:Q,'[1]C_09.04'!$B:$B,CONCATENATE(MID($B40,1,2),"*"))</f>
        <v>#VALUE!</v>
      </c>
      <c r="H40" s="943" t="e">
        <f>SUMIFS('[1]C_09.04'!R:R,'[1]C_09.04'!$B:$B,CONCATENATE(MID($B40,1,2),"*"))</f>
        <v>#VALUE!</v>
      </c>
      <c r="I40" s="943" t="e">
        <f>SUMIFS('[1]C_09.04'!S:S,'[1]C_09.04'!$B:$B,CONCATENATE(MID($B40,1,2),"*"))</f>
        <v>#VALUE!</v>
      </c>
      <c r="J40" s="943" t="e">
        <f>SUMIFS('[1]C_09.04'!T:T,'[1]C_09.04'!$B:$B,CONCATENATE(MID($B40,1,2),"*"))</f>
        <v>#VALUE!</v>
      </c>
      <c r="K40" s="943" t="e">
        <f>SUMIFS('[1]C_09.04'!U:U,'[1]C_09.04'!$B:$B,CONCATENATE(MID($B40,1,2),"*"))</f>
        <v>#VALUE!</v>
      </c>
      <c r="L40" s="943" t="e">
        <f>SUMIFS('[1]C_09.04'!V:V,'[1]C_09.04'!$B:$B,CONCATENATE(MID($B40,1,2),"*"))</f>
        <v>#VALUE!</v>
      </c>
      <c r="M40" s="943" t="e">
        <f>SUMIFS('[1]C_09.04'!W:W,'[1]C_09.04'!$B:$B,CONCATENATE(MID($B40,1,2),"*"))</f>
        <v>#VALUE!</v>
      </c>
      <c r="N40" s="944" t="e">
        <f>SUMIFS('[1]C_09.04'!X:X,'[1]C_09.04'!$B:$B,CONCATENATE(MID($B40,1,2),"*"))</f>
        <v>#VALUE!</v>
      </c>
      <c r="O40" s="945" t="e">
        <f>SUMIFS('[1]C_09.04'!Y:Y,'[1]C_09.04'!$B:$B,CONCATENATE(MID($B40,1,2),"*"))</f>
        <v>#VALUE!</v>
      </c>
    </row>
    <row r="41" spans="1:15" x14ac:dyDescent="0.3">
      <c r="A41" s="941" t="s">
        <v>472</v>
      </c>
      <c r="B41" s="942" t="s">
        <v>2197</v>
      </c>
      <c r="C41" s="943" t="e">
        <f>SUMIFS('[1]C_09.04'!M:M,'[1]C_09.04'!$B:$B,CONCATENATE(MID($B41,1,2),"*"))</f>
        <v>#VALUE!</v>
      </c>
      <c r="D41" s="943" t="e">
        <f>SUMIFS('[1]C_09.04'!N:N,'[1]C_09.04'!$B:$B,CONCATENATE(MID($B41,1,2),"*"))</f>
        <v>#VALUE!</v>
      </c>
      <c r="E41" s="943" t="e">
        <f>SUMIFS('[1]C_09.04'!O:O,'[1]C_09.04'!$B:$B,CONCATENATE(MID($B41,1,2),"*"))</f>
        <v>#VALUE!</v>
      </c>
      <c r="F41" s="943" t="e">
        <f>SUMIFS('[1]C_09.04'!P:P,'[1]C_09.04'!$B:$B,CONCATENATE(MID($B41,1,2),"*"))</f>
        <v>#VALUE!</v>
      </c>
      <c r="G41" s="943" t="e">
        <f>SUMIFS('[1]C_09.04'!Q:Q,'[1]C_09.04'!$B:$B,CONCATENATE(MID($B41,1,2),"*"))</f>
        <v>#VALUE!</v>
      </c>
      <c r="H41" s="943" t="e">
        <f>SUMIFS('[1]C_09.04'!R:R,'[1]C_09.04'!$B:$B,CONCATENATE(MID($B41,1,2),"*"))</f>
        <v>#VALUE!</v>
      </c>
      <c r="I41" s="943" t="e">
        <f>SUMIFS('[1]C_09.04'!S:S,'[1]C_09.04'!$B:$B,CONCATENATE(MID($B41,1,2),"*"))</f>
        <v>#VALUE!</v>
      </c>
      <c r="J41" s="943" t="e">
        <f>SUMIFS('[1]C_09.04'!T:T,'[1]C_09.04'!$B:$B,CONCATENATE(MID($B41,1,2),"*"))</f>
        <v>#VALUE!</v>
      </c>
      <c r="K41" s="943" t="e">
        <f>SUMIFS('[1]C_09.04'!U:U,'[1]C_09.04'!$B:$B,CONCATENATE(MID($B41,1,2),"*"))</f>
        <v>#VALUE!</v>
      </c>
      <c r="L41" s="943" t="e">
        <f>SUMIFS('[1]C_09.04'!V:V,'[1]C_09.04'!$B:$B,CONCATENATE(MID($B41,1,2),"*"))</f>
        <v>#VALUE!</v>
      </c>
      <c r="M41" s="943" t="e">
        <f>SUMIFS('[1]C_09.04'!W:W,'[1]C_09.04'!$B:$B,CONCATENATE(MID($B41,1,2),"*"))</f>
        <v>#VALUE!</v>
      </c>
      <c r="N41" s="944" t="e">
        <f>SUMIFS('[1]C_09.04'!X:X,'[1]C_09.04'!$B:$B,CONCATENATE(MID($B41,1,2),"*"))</f>
        <v>#VALUE!</v>
      </c>
      <c r="O41" s="945" t="e">
        <f>SUMIFS('[1]C_09.04'!Y:Y,'[1]C_09.04'!$B:$B,CONCATENATE(MID($B41,1,2),"*"))</f>
        <v>#VALUE!</v>
      </c>
    </row>
    <row r="42" spans="1:15" x14ac:dyDescent="0.3">
      <c r="A42" s="941" t="s">
        <v>472</v>
      </c>
      <c r="B42" s="942" t="s">
        <v>2051</v>
      </c>
      <c r="C42" s="943" t="e">
        <f>SUMIFS('[1]C_09.04'!M:M,'[1]C_09.04'!$B:$B,CONCATENATE(MID($B42,1,2),"*"))</f>
        <v>#VALUE!</v>
      </c>
      <c r="D42" s="943" t="e">
        <f>SUMIFS('[1]C_09.04'!N:N,'[1]C_09.04'!$B:$B,CONCATENATE(MID($B42,1,2),"*"))</f>
        <v>#VALUE!</v>
      </c>
      <c r="E42" s="943" t="e">
        <f>SUMIFS('[1]C_09.04'!O:O,'[1]C_09.04'!$B:$B,CONCATENATE(MID($B42,1,2),"*"))</f>
        <v>#VALUE!</v>
      </c>
      <c r="F42" s="943" t="e">
        <f>SUMIFS('[1]C_09.04'!P:P,'[1]C_09.04'!$B:$B,CONCATENATE(MID($B42,1,2),"*"))</f>
        <v>#VALUE!</v>
      </c>
      <c r="G42" s="943" t="e">
        <f>SUMIFS('[1]C_09.04'!Q:Q,'[1]C_09.04'!$B:$B,CONCATENATE(MID($B42,1,2),"*"))</f>
        <v>#VALUE!</v>
      </c>
      <c r="H42" s="943" t="e">
        <f>SUMIFS('[1]C_09.04'!R:R,'[1]C_09.04'!$B:$B,CONCATENATE(MID($B42,1,2),"*"))</f>
        <v>#VALUE!</v>
      </c>
      <c r="I42" s="943" t="e">
        <f>SUMIFS('[1]C_09.04'!S:S,'[1]C_09.04'!$B:$B,CONCATENATE(MID($B42,1,2),"*"))</f>
        <v>#VALUE!</v>
      </c>
      <c r="J42" s="943" t="e">
        <f>SUMIFS('[1]C_09.04'!T:T,'[1]C_09.04'!$B:$B,CONCATENATE(MID($B42,1,2),"*"))</f>
        <v>#VALUE!</v>
      </c>
      <c r="K42" s="943" t="e">
        <f>SUMIFS('[1]C_09.04'!U:U,'[1]C_09.04'!$B:$B,CONCATENATE(MID($B42,1,2),"*"))</f>
        <v>#VALUE!</v>
      </c>
      <c r="L42" s="943" t="e">
        <f>SUMIFS('[1]C_09.04'!V:V,'[1]C_09.04'!$B:$B,CONCATENATE(MID($B42,1,2),"*"))</f>
        <v>#VALUE!</v>
      </c>
      <c r="M42" s="943" t="e">
        <f>SUMIFS('[1]C_09.04'!W:W,'[1]C_09.04'!$B:$B,CONCATENATE(MID($B42,1,2),"*"))</f>
        <v>#VALUE!</v>
      </c>
      <c r="N42" s="944" t="e">
        <f>SUMIFS('[1]C_09.04'!X:X,'[1]C_09.04'!$B:$B,CONCATENATE(MID($B42,1,2),"*"))</f>
        <v>#VALUE!</v>
      </c>
      <c r="O42" s="945" t="e">
        <f>SUMIFS('[1]C_09.04'!Y:Y,'[1]C_09.04'!$B:$B,CONCATENATE(MID($B42,1,2),"*"))</f>
        <v>#VALUE!</v>
      </c>
    </row>
    <row r="43" spans="1:15" x14ac:dyDescent="0.3">
      <c r="A43" s="941" t="s">
        <v>473</v>
      </c>
      <c r="B43" s="942" t="s">
        <v>42</v>
      </c>
      <c r="C43" s="943" t="e">
        <f>SUMIFS('[1]C_09.04'!M:M,'[1]C_09.04'!$B:$B,"x1*")</f>
        <v>#VALUE!</v>
      </c>
      <c r="D43" s="943" t="e">
        <f>SUMIFS('[1]C_09.04'!N:N,'[1]C_09.04'!$B:$B,"x1*")</f>
        <v>#VALUE!</v>
      </c>
      <c r="E43" s="943" t="e">
        <f>SUMIFS('[1]C_09.04'!O:O,'[1]C_09.04'!$B:$B,"x1*")</f>
        <v>#VALUE!</v>
      </c>
      <c r="F43" s="943" t="e">
        <f>SUMIFS('[1]C_09.04'!P:P,'[1]C_09.04'!$B:$B,"x1*")</f>
        <v>#VALUE!</v>
      </c>
      <c r="G43" s="943" t="e">
        <f>SUMIFS('[1]C_09.04'!Q:Q,'[1]C_09.04'!$B:$B,"x1*")</f>
        <v>#VALUE!</v>
      </c>
      <c r="H43" s="943" t="e">
        <f>SUMIFS('[1]C_09.04'!R:R,'[1]C_09.04'!$B:$B,"x1*")</f>
        <v>#VALUE!</v>
      </c>
      <c r="I43" s="943" t="e">
        <f>SUMIFS('[1]C_09.04'!S:S,'[1]C_09.04'!$B:$B,"x1*")</f>
        <v>#VALUE!</v>
      </c>
      <c r="J43" s="943" t="e">
        <f>SUMIFS('[1]C_09.04'!T:T,'[1]C_09.04'!$B:$B,"x1*")</f>
        <v>#VALUE!</v>
      </c>
      <c r="K43" s="943" t="e">
        <f>SUMIFS('[1]C_09.04'!U:U,'[1]C_09.04'!$B:$B,"x1*")</f>
        <v>#VALUE!</v>
      </c>
      <c r="L43" s="943" t="e">
        <f>SUMIFS('[1]C_09.04'!V:V,'[1]C_09.04'!$B:$B,"x1*")</f>
        <v>#VALUE!</v>
      </c>
      <c r="M43" s="943" t="e">
        <f>SUMIFS('[1]C_09.04'!W:W,'[1]C_09.04'!$B:$B,"x1*")</f>
        <v>#VALUE!</v>
      </c>
      <c r="N43" s="944">
        <v>1</v>
      </c>
      <c r="O43" s="946"/>
    </row>
  </sheetData>
  <mergeCells count="8">
    <mergeCell ref="N7:N9"/>
    <mergeCell ref="O7:O9"/>
    <mergeCell ref="C7:D8"/>
    <mergeCell ref="E7:F8"/>
    <mergeCell ref="G7:G9"/>
    <mergeCell ref="H7:H9"/>
    <mergeCell ref="I7:L8"/>
    <mergeCell ref="M7:M9"/>
  </mergeCells>
  <conditionalFormatting sqref="C10:M10">
    <cfRule type="cellIs" dxfId="6" priority="2" stopIfTrue="1" operator="lessThan">
      <formula>0</formula>
    </cfRule>
  </conditionalFormatting>
  <conditionalFormatting sqref="C11:O43">
    <cfRule type="cellIs" dxfId="5" priority="1" stopIfTrue="1" operator="lessThan">
      <formula>0</formula>
    </cfRule>
  </conditionalFormatting>
  <pageMargins left="0.70866141732283472" right="0.70866141732283472" top="0.74803149606299213" bottom="0.74803149606299213" header="0.31496062992125984" footer="0.31496062992125984"/>
  <pageSetup paperSize="9" scale="49" orientation="landscape" r:id="rId1"/>
  <headerFooter>
    <oddHeader>&amp;CCS
Příloha IX</oddHeader>
    <oddFooter>&amp;C&amp;P</oddFoot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9" tint="0.79998168889431442"/>
  </sheetPr>
  <dimension ref="B1:D9"/>
  <sheetViews>
    <sheetView showGridLines="0" zoomScale="80" zoomScaleNormal="80" workbookViewId="0"/>
  </sheetViews>
  <sheetFormatPr defaultColWidth="9.109375" defaultRowHeight="14.4" x14ac:dyDescent="0.3"/>
  <cols>
    <col min="3" max="3" width="55.44140625" customWidth="1"/>
    <col min="4" max="4" width="22" customWidth="1"/>
    <col min="5" max="5" width="44" bestFit="1" customWidth="1"/>
    <col min="6" max="6" width="26.5546875" customWidth="1"/>
    <col min="7" max="7" width="44" bestFit="1" customWidth="1"/>
    <col min="8" max="8" width="16.5546875" customWidth="1"/>
    <col min="9" max="9" width="25.88671875" bestFit="1" customWidth="1"/>
    <col min="10" max="10" width="14" customWidth="1"/>
    <col min="11" max="11" width="25.88671875" bestFit="1" customWidth="1"/>
  </cols>
  <sheetData>
    <row r="1" spans="2:4" ht="18" x14ac:dyDescent="0.35">
      <c r="C1" s="41"/>
    </row>
    <row r="3" spans="2:4" ht="41.4" customHeight="1" x14ac:dyDescent="0.35">
      <c r="B3" s="1191" t="s">
        <v>451</v>
      </c>
      <c r="C3" s="1192"/>
      <c r="D3" s="1192"/>
    </row>
    <row r="6" spans="2:4" x14ac:dyDescent="0.3">
      <c r="D6" s="46" t="s">
        <v>6</v>
      </c>
    </row>
    <row r="7" spans="2:4" x14ac:dyDescent="0.3">
      <c r="B7" s="135">
        <v>1</v>
      </c>
      <c r="C7" s="136" t="s">
        <v>4</v>
      </c>
      <c r="D7" s="137">
        <v>30572500.925511874</v>
      </c>
    </row>
    <row r="8" spans="2:4" ht="28.8" x14ac:dyDescent="0.3">
      <c r="B8" s="135">
        <v>2</v>
      </c>
      <c r="C8" s="136" t="s">
        <v>474</v>
      </c>
      <c r="D8" s="875">
        <v>1.2456637802717484E-2</v>
      </c>
    </row>
    <row r="9" spans="2:4" ht="28.8" x14ac:dyDescent="0.3">
      <c r="B9" s="135">
        <v>3</v>
      </c>
      <c r="C9" s="136" t="s">
        <v>475</v>
      </c>
      <c r="D9" s="137">
        <v>380830.57075234648</v>
      </c>
    </row>
  </sheetData>
  <mergeCells count="1">
    <mergeCell ref="B3:D3"/>
  </mergeCells>
  <conditionalFormatting sqref="D7:D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4"/>
  <sheetViews>
    <sheetView showGridLines="0" zoomScaleNormal="100" workbookViewId="0"/>
  </sheetViews>
  <sheetFormatPr defaultRowHeight="14.4" x14ac:dyDescent="0.3"/>
  <cols>
    <col min="12" max="12" width="19.109375" customWidth="1"/>
  </cols>
  <sheetData>
    <row r="2" spans="2:12" x14ac:dyDescent="0.3">
      <c r="B2" t="s">
        <v>1841</v>
      </c>
    </row>
    <row r="3" spans="2:12" x14ac:dyDescent="0.3">
      <c r="B3" t="s">
        <v>1842</v>
      </c>
    </row>
    <row r="5" spans="2:12" x14ac:dyDescent="0.3">
      <c r="B5" s="1109" t="s">
        <v>476</v>
      </c>
      <c r="C5" s="1110"/>
      <c r="D5" s="1110"/>
      <c r="E5" s="1110"/>
      <c r="F5" s="1110"/>
      <c r="G5" s="1110"/>
      <c r="H5" s="1110"/>
      <c r="I5" s="1110"/>
      <c r="J5" s="1110"/>
      <c r="K5" s="1110"/>
      <c r="L5" s="1111"/>
    </row>
    <row r="6" spans="2:12" x14ac:dyDescent="0.3">
      <c r="B6" s="1112" t="s">
        <v>477</v>
      </c>
      <c r="C6" s="1107"/>
      <c r="D6" s="1107"/>
      <c r="E6" s="1107"/>
      <c r="F6" s="1107"/>
      <c r="G6" s="1107"/>
      <c r="H6" s="1107"/>
      <c r="I6" s="1107"/>
      <c r="J6" s="1107"/>
      <c r="K6" s="1107"/>
      <c r="L6" s="1113"/>
    </row>
    <row r="7" spans="2:12" ht="22.5" customHeight="1" x14ac:dyDescent="0.3">
      <c r="B7" s="1112" t="s">
        <v>478</v>
      </c>
      <c r="C7" s="1107"/>
      <c r="D7" s="1107"/>
      <c r="E7" s="1107"/>
      <c r="F7" s="1107"/>
      <c r="G7" s="1107"/>
      <c r="H7" s="1107"/>
      <c r="I7" s="1107"/>
      <c r="J7" s="1107"/>
      <c r="K7" s="1107"/>
      <c r="L7" s="1113"/>
    </row>
    <row r="8" spans="2:12" x14ac:dyDescent="0.3">
      <c r="B8" s="1114" t="s">
        <v>479</v>
      </c>
      <c r="C8" s="1115"/>
      <c r="D8" s="1115"/>
      <c r="E8" s="1115"/>
      <c r="F8" s="1115"/>
      <c r="G8" s="1115"/>
      <c r="H8" s="1115"/>
      <c r="I8" s="1115"/>
      <c r="J8" s="1115"/>
      <c r="K8" s="1115"/>
      <c r="L8" s="1116"/>
    </row>
    <row r="9" spans="2:12" ht="22.5" customHeight="1" x14ac:dyDescent="0.3"/>
    <row r="10" spans="2:12" ht="22.5" customHeight="1" x14ac:dyDescent="0.3">
      <c r="B10" s="1108"/>
      <c r="C10" s="1108"/>
      <c r="D10" s="1108"/>
      <c r="E10" s="1108"/>
      <c r="F10" s="1108"/>
      <c r="G10" s="1108"/>
      <c r="H10" s="1108"/>
      <c r="I10" s="1108"/>
      <c r="J10" s="1108"/>
      <c r="K10" s="1108"/>
      <c r="L10" s="1108"/>
    </row>
    <row r="11" spans="2:12" ht="22.5" customHeight="1" x14ac:dyDescent="0.3">
      <c r="B11" s="1107"/>
      <c r="C11" s="1107"/>
      <c r="D11" s="1107"/>
      <c r="E11" s="1107"/>
      <c r="F11" s="1107"/>
      <c r="G11" s="1107"/>
      <c r="H11" s="1107"/>
      <c r="I11" s="1107"/>
      <c r="J11" s="1107"/>
      <c r="K11" s="1107"/>
      <c r="L11" s="1107"/>
    </row>
    <row r="12" spans="2:12" ht="22.5" customHeight="1" x14ac:dyDescent="0.3">
      <c r="B12" s="1108"/>
      <c r="C12" s="1108"/>
      <c r="D12" s="1108"/>
      <c r="E12" s="1108"/>
      <c r="F12" s="1108"/>
      <c r="G12" s="1108"/>
      <c r="H12" s="1108"/>
      <c r="I12" s="1108"/>
      <c r="J12" s="1108"/>
      <c r="K12" s="1108"/>
      <c r="L12" s="1108"/>
    </row>
    <row r="13" spans="2:12" ht="22.5" customHeight="1" x14ac:dyDescent="0.3"/>
    <row r="14" spans="2:12" ht="22.5" customHeight="1" x14ac:dyDescent="0.3"/>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900-000000000000}"/>
    <hyperlink ref="B6:L6" location="'EU LR2 – LRCom'!A1" display="Template EU LR2 - LRCom: Leverage ratio common disclosure" xr:uid="{00000000-0004-0000-1900-000001000000}"/>
    <hyperlink ref="B7:L7" location="'EU LR3 – LRSpl'!A1" display="Template EU LR3 - LRSpl: Split-up of on balance sheet exposures (excluding derivatives, SFTs and exempted exposures)" xr:uid="{00000000-0004-0000-1900-000002000000}"/>
    <hyperlink ref="B8:L8" location="'EU LRA'!A1" display="Table EU LRA: Free format text boxes for disclosure on qualitative items" xr:uid="{00000000-0004-0000-19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C026A3-13BE-4CC4-8C0C-46952E535FB1}">
  <sheetPr>
    <tabColor rgb="FF3399FF"/>
  </sheetPr>
  <dimension ref="B2:L14"/>
  <sheetViews>
    <sheetView workbookViewId="0">
      <selection activeCell="B6" sqref="B6:L6"/>
    </sheetView>
  </sheetViews>
  <sheetFormatPr defaultRowHeight="14.4" x14ac:dyDescent="0.3"/>
  <sheetData>
    <row r="2" spans="2:12" ht="22.5" customHeight="1" x14ac:dyDescent="0.3">
      <c r="B2" s="489"/>
    </row>
    <row r="3" spans="2:12" ht="20.25" customHeight="1" x14ac:dyDescent="0.3">
      <c r="B3" s="382" t="s">
        <v>2232</v>
      </c>
    </row>
    <row r="5" spans="2:12" x14ac:dyDescent="0.3">
      <c r="B5" s="1109"/>
      <c r="C5" s="1110"/>
      <c r="D5" s="1110"/>
      <c r="E5" s="1110"/>
      <c r="F5" s="1110"/>
      <c r="G5" s="1110"/>
      <c r="H5" s="1110"/>
      <c r="I5" s="1110"/>
      <c r="J5" s="1110"/>
      <c r="K5" s="1110"/>
      <c r="L5" s="1111"/>
    </row>
    <row r="6" spans="2:12" x14ac:dyDescent="0.3">
      <c r="B6" s="1112" t="s">
        <v>2233</v>
      </c>
      <c r="C6" s="1107"/>
      <c r="D6" s="1107"/>
      <c r="E6" s="1107"/>
      <c r="F6" s="1107"/>
      <c r="G6" s="1107"/>
      <c r="H6" s="1107"/>
      <c r="I6" s="1107"/>
      <c r="J6" s="1107"/>
      <c r="K6" s="1107"/>
      <c r="L6" s="1113"/>
    </row>
    <row r="7" spans="2:12" ht="22.5" customHeight="1" x14ac:dyDescent="0.3">
      <c r="B7" s="1112" t="s">
        <v>2234</v>
      </c>
      <c r="C7" s="1107"/>
      <c r="D7" s="1107"/>
      <c r="E7" s="1107"/>
      <c r="F7" s="1107"/>
      <c r="G7" s="1107"/>
      <c r="H7" s="1107"/>
      <c r="I7" s="1107"/>
      <c r="J7" s="1107"/>
      <c r="K7" s="1107"/>
      <c r="L7" s="1113"/>
    </row>
    <row r="8" spans="2:12" x14ac:dyDescent="0.3">
      <c r="B8" s="1112"/>
      <c r="C8" s="1107"/>
      <c r="D8" s="1107"/>
      <c r="E8" s="1107"/>
      <c r="F8" s="1107"/>
      <c r="G8" s="1107"/>
      <c r="H8" s="1107"/>
      <c r="I8" s="1107"/>
      <c r="J8" s="1107"/>
      <c r="K8" s="1107"/>
      <c r="L8" s="1113"/>
    </row>
    <row r="9" spans="2:12" ht="22.5" customHeight="1" x14ac:dyDescent="0.3">
      <c r="B9" s="1114"/>
      <c r="C9" s="1115"/>
      <c r="D9" s="1115"/>
      <c r="E9" s="1115"/>
      <c r="F9" s="1115"/>
      <c r="G9" s="1115"/>
      <c r="H9" s="1115"/>
      <c r="I9" s="1115"/>
      <c r="J9" s="1115"/>
      <c r="K9" s="1115"/>
      <c r="L9" s="1116"/>
    </row>
    <row r="10" spans="2:12" ht="15.6" x14ac:dyDescent="0.3">
      <c r="B10" s="1108"/>
      <c r="C10" s="1108"/>
      <c r="D10" s="1108"/>
      <c r="E10" s="1108"/>
      <c r="F10" s="1108"/>
      <c r="G10" s="1108"/>
      <c r="H10" s="1108"/>
      <c r="I10" s="1108"/>
      <c r="J10" s="1108"/>
      <c r="K10" s="1108"/>
      <c r="L10" s="1108"/>
    </row>
    <row r="11" spans="2:12" ht="22.5" customHeight="1" x14ac:dyDescent="0.3">
      <c r="B11" s="1107"/>
      <c r="C11" s="1107"/>
      <c r="D11" s="1107"/>
      <c r="E11" s="1107"/>
      <c r="F11" s="1107"/>
      <c r="G11" s="1107"/>
      <c r="H11" s="1107"/>
      <c r="I11" s="1107"/>
      <c r="J11" s="1107"/>
      <c r="K11" s="1107"/>
      <c r="L11" s="1107"/>
    </row>
    <row r="12" spans="2:12" ht="15.6" x14ac:dyDescent="0.3">
      <c r="B12" s="1108"/>
      <c r="C12" s="1108"/>
      <c r="D12" s="1108"/>
      <c r="E12" s="1108"/>
      <c r="F12" s="1108"/>
      <c r="G12" s="1108"/>
      <c r="H12" s="1108"/>
      <c r="I12" s="1108"/>
      <c r="J12" s="1108"/>
      <c r="K12" s="1108"/>
      <c r="L12" s="1108"/>
    </row>
    <row r="13" spans="2:12" ht="22.5" customHeight="1" x14ac:dyDescent="0.3"/>
    <row r="14" spans="2:12" ht="22.5" customHeight="1" x14ac:dyDescent="0.3"/>
  </sheetData>
  <mergeCells count="8">
    <mergeCell ref="B11:L11"/>
    <mergeCell ref="B12:L12"/>
    <mergeCell ref="B5:L5"/>
    <mergeCell ref="B6:L6"/>
    <mergeCell ref="B7:L7"/>
    <mergeCell ref="B8:L8"/>
    <mergeCell ref="B9:L9"/>
    <mergeCell ref="B10:L10"/>
  </mergeCells>
  <hyperlinks>
    <hyperlink ref="B6:L6" location="POTVRZENÍ!A1" display="Písemné potvrzení člena vedoucího orgánu nebo vrcholného vedení" xr:uid="{12C639B9-029A-4D2D-94B2-79C906E2E537}"/>
    <hyperlink ref="B7:L7" location="ZÁSADY!A1" display="Klíčové prvky formálních zásad instituce přijaté k naplnění požadavků na zpřístupňování informací" xr:uid="{9B53CDB6-F5CA-4415-86FA-5B81E3DA0881}"/>
  </hyperlinks>
  <pageMargins left="0.7" right="0.7" top="0.78740157499999996" bottom="0.78740157499999996"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9" tint="0.79998168889431442"/>
    <pageSetUpPr fitToPage="1"/>
  </sheetPr>
  <dimension ref="B2:F21"/>
  <sheetViews>
    <sheetView showGridLines="0" zoomScale="80" zoomScaleNormal="80" workbookViewId="0"/>
  </sheetViews>
  <sheetFormatPr defaultColWidth="9.109375" defaultRowHeight="14.4" x14ac:dyDescent="0.3"/>
  <cols>
    <col min="3" max="3" width="63.109375" customWidth="1"/>
    <col min="4" max="4" width="17.88671875" customWidth="1"/>
  </cols>
  <sheetData>
    <row r="2" spans="2:6" ht="18.75" customHeight="1" x14ac:dyDescent="0.35">
      <c r="B2" s="138" t="s">
        <v>476</v>
      </c>
      <c r="C2" s="139"/>
      <c r="D2" s="139"/>
    </row>
    <row r="3" spans="2:6" ht="15" customHeight="1" x14ac:dyDescent="0.3">
      <c r="B3" s="139"/>
      <c r="C3" s="139"/>
      <c r="D3" s="139"/>
    </row>
    <row r="5" spans="2:6" x14ac:dyDescent="0.3">
      <c r="B5" s="15"/>
      <c r="C5" s="15"/>
      <c r="D5" s="140" t="s">
        <v>6</v>
      </c>
    </row>
    <row r="6" spans="2:6" x14ac:dyDescent="0.3">
      <c r="B6" s="15"/>
      <c r="C6" s="15"/>
      <c r="D6" s="58" t="s">
        <v>480</v>
      </c>
    </row>
    <row r="7" spans="2:6" x14ac:dyDescent="0.3">
      <c r="B7" s="141">
        <v>1</v>
      </c>
      <c r="C7" s="23" t="s">
        <v>481</v>
      </c>
      <c r="D7" s="804">
        <v>80344758.648800015</v>
      </c>
      <c r="E7" s="142"/>
      <c r="F7" s="29"/>
    </row>
    <row r="8" spans="2:6" ht="28.8" x14ac:dyDescent="0.3">
      <c r="B8" s="14">
        <v>2</v>
      </c>
      <c r="C8" s="23" t="s">
        <v>482</v>
      </c>
      <c r="D8" s="804">
        <v>0</v>
      </c>
      <c r="E8" s="142"/>
      <c r="F8" s="29"/>
    </row>
    <row r="9" spans="2:6" ht="28.8" x14ac:dyDescent="0.3">
      <c r="B9" s="14">
        <v>3</v>
      </c>
      <c r="C9" s="23" t="s">
        <v>483</v>
      </c>
      <c r="D9" s="804">
        <v>0</v>
      </c>
    </row>
    <row r="10" spans="2:6" ht="28.8" x14ac:dyDescent="0.3">
      <c r="B10" s="14">
        <v>4</v>
      </c>
      <c r="C10" s="42" t="s">
        <v>484</v>
      </c>
      <c r="D10" s="804">
        <v>0</v>
      </c>
    </row>
    <row r="11" spans="2:6" ht="46.5" customHeight="1" x14ac:dyDescent="0.3">
      <c r="B11" s="14">
        <v>5</v>
      </c>
      <c r="C11" s="31" t="s">
        <v>485</v>
      </c>
      <c r="D11" s="804">
        <v>0</v>
      </c>
    </row>
    <row r="12" spans="2:6" ht="28.8" x14ac:dyDescent="0.3">
      <c r="B12" s="14">
        <v>6</v>
      </c>
      <c r="C12" s="23" t="s">
        <v>486</v>
      </c>
      <c r="D12" s="804">
        <v>0</v>
      </c>
    </row>
    <row r="13" spans="2:6" x14ac:dyDescent="0.3">
      <c r="B13" s="14">
        <v>7</v>
      </c>
      <c r="C13" s="23" t="s">
        <v>487</v>
      </c>
      <c r="D13" s="804">
        <v>0</v>
      </c>
    </row>
    <row r="14" spans="2:6" x14ac:dyDescent="0.3">
      <c r="B14" s="14">
        <v>8</v>
      </c>
      <c r="C14" s="23" t="s">
        <v>488</v>
      </c>
      <c r="D14" s="804">
        <v>0</v>
      </c>
    </row>
    <row r="15" spans="2:6" x14ac:dyDescent="0.3">
      <c r="B15" s="14">
        <v>9</v>
      </c>
      <c r="C15" s="23" t="s">
        <v>489</v>
      </c>
      <c r="D15" s="804">
        <v>25620.997179299833</v>
      </c>
    </row>
    <row r="16" spans="2:6" ht="28.8" x14ac:dyDescent="0.3">
      <c r="B16" s="14">
        <v>10</v>
      </c>
      <c r="C16" s="23" t="s">
        <v>490</v>
      </c>
      <c r="D16" s="804">
        <v>1516694.224003</v>
      </c>
    </row>
    <row r="17" spans="2:4" ht="28.8" x14ac:dyDescent="0.3">
      <c r="B17" s="14">
        <v>11</v>
      </c>
      <c r="C17" s="31" t="s">
        <v>491</v>
      </c>
      <c r="D17" s="804">
        <v>0</v>
      </c>
    </row>
    <row r="18" spans="2:4" ht="28.8" x14ac:dyDescent="0.3">
      <c r="B18" s="14" t="s">
        <v>492</v>
      </c>
      <c r="C18" s="31" t="s">
        <v>493</v>
      </c>
      <c r="D18" s="804">
        <v>0</v>
      </c>
    </row>
    <row r="19" spans="2:4" ht="28.8" x14ac:dyDescent="0.3">
      <c r="B19" s="14" t="s">
        <v>494</v>
      </c>
      <c r="C19" s="31" t="s">
        <v>495</v>
      </c>
      <c r="D19" s="804">
        <v>0</v>
      </c>
    </row>
    <row r="20" spans="2:4" x14ac:dyDescent="0.3">
      <c r="B20" s="14">
        <v>12</v>
      </c>
      <c r="C20" s="23" t="s">
        <v>496</v>
      </c>
      <c r="D20" s="804">
        <v>-271236.91786001623</v>
      </c>
    </row>
    <row r="21" spans="2:4" x14ac:dyDescent="0.3">
      <c r="B21" s="14">
        <v>13</v>
      </c>
      <c r="C21" s="119" t="s">
        <v>497</v>
      </c>
      <c r="D21" s="805">
        <v>81615836.952122301</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9" tint="0.79998168889431442"/>
    <pageSetUpPr fitToPage="1"/>
  </sheetPr>
  <dimension ref="A1:K72"/>
  <sheetViews>
    <sheetView showGridLines="0" zoomScale="80" zoomScaleNormal="80" workbookViewId="0"/>
  </sheetViews>
  <sheetFormatPr defaultColWidth="9.109375" defaultRowHeight="43.5" customHeight="1" x14ac:dyDescent="0.3"/>
  <cols>
    <col min="1" max="1" width="1.88671875" customWidth="1"/>
    <col min="2" max="2" width="8.5546875" style="69" customWidth="1"/>
    <col min="3" max="3" width="80.6640625" customWidth="1"/>
    <col min="4" max="4" width="17.6640625" style="1064" customWidth="1"/>
    <col min="5" max="5" width="14" customWidth="1"/>
  </cols>
  <sheetData>
    <row r="1" spans="1:5" ht="18.75" customHeight="1" x14ac:dyDescent="0.3">
      <c r="D1" s="1063" t="s">
        <v>1973</v>
      </c>
      <c r="E1" s="544"/>
    </row>
    <row r="2" spans="1:5" ht="21" customHeight="1" x14ac:dyDescent="0.35">
      <c r="A2" s="143"/>
      <c r="B2" s="138" t="s">
        <v>477</v>
      </c>
    </row>
    <row r="3" spans="1:5" ht="5.25" customHeight="1" x14ac:dyDescent="0.3"/>
    <row r="4" spans="1:5" ht="31.5" customHeight="1" x14ac:dyDescent="0.3">
      <c r="C4" s="144"/>
      <c r="D4" s="1196" t="s">
        <v>498</v>
      </c>
      <c r="E4" s="1196"/>
    </row>
    <row r="5" spans="1:5" ht="14.4" x14ac:dyDescent="0.3">
      <c r="B5" s="1197"/>
      <c r="C5" s="1198"/>
      <c r="D5" s="1065" t="s">
        <v>6</v>
      </c>
      <c r="E5" s="124" t="s">
        <v>7</v>
      </c>
    </row>
    <row r="6" spans="1:5" ht="14.4" x14ac:dyDescent="0.3">
      <c r="B6" s="1199"/>
      <c r="C6" s="1200"/>
      <c r="D6" s="806">
        <v>45657</v>
      </c>
      <c r="E6" s="806">
        <v>45291</v>
      </c>
    </row>
    <row r="7" spans="1:5" ht="14.4" x14ac:dyDescent="0.3">
      <c r="B7" s="1193" t="s">
        <v>499</v>
      </c>
      <c r="C7" s="1194"/>
      <c r="D7" s="1194"/>
      <c r="E7" s="1195"/>
    </row>
    <row r="8" spans="1:5" ht="14.4" x14ac:dyDescent="0.3">
      <c r="B8" s="124">
        <v>1</v>
      </c>
      <c r="C8" s="31" t="s">
        <v>500</v>
      </c>
      <c r="D8" s="807">
        <v>77860638.608860001</v>
      </c>
      <c r="E8" s="807">
        <v>72960858.852319986</v>
      </c>
    </row>
    <row r="9" spans="1:5" ht="28.8" x14ac:dyDescent="0.3">
      <c r="B9" s="61">
        <v>2</v>
      </c>
      <c r="C9" s="31" t="s">
        <v>501</v>
      </c>
      <c r="D9" s="807">
        <v>0</v>
      </c>
      <c r="E9" s="807">
        <v>0</v>
      </c>
    </row>
    <row r="10" spans="1:5" ht="28.8" x14ac:dyDescent="0.3">
      <c r="B10" s="61">
        <v>3</v>
      </c>
      <c r="C10" s="31" t="s">
        <v>502</v>
      </c>
      <c r="D10" s="807">
        <v>0</v>
      </c>
      <c r="E10" s="807">
        <v>0</v>
      </c>
    </row>
    <row r="11" spans="1:5" ht="28.8" x14ac:dyDescent="0.3">
      <c r="B11" s="61">
        <v>4</v>
      </c>
      <c r="C11" s="31" t="s">
        <v>503</v>
      </c>
      <c r="D11" s="807">
        <v>0</v>
      </c>
      <c r="E11" s="807">
        <v>0</v>
      </c>
    </row>
    <row r="12" spans="1:5" ht="14.4" x14ac:dyDescent="0.3">
      <c r="B12" s="61">
        <v>5</v>
      </c>
      <c r="C12" s="808" t="s">
        <v>504</v>
      </c>
      <c r="D12" s="809">
        <v>0</v>
      </c>
      <c r="E12" s="809">
        <v>0</v>
      </c>
    </row>
    <row r="13" spans="1:5" ht="14.4" x14ac:dyDescent="0.3">
      <c r="B13" s="124">
        <v>6</v>
      </c>
      <c r="C13" s="31" t="s">
        <v>505</v>
      </c>
      <c r="D13" s="807">
        <v>-298737.60527000012</v>
      </c>
      <c r="E13" s="807">
        <v>-149841.19571000012</v>
      </c>
    </row>
    <row r="14" spans="1:5" ht="14.4" x14ac:dyDescent="0.3">
      <c r="B14" s="145">
        <v>7</v>
      </c>
      <c r="C14" s="146" t="s">
        <v>506</v>
      </c>
      <c r="D14" s="810">
        <v>77561901.003590003</v>
      </c>
      <c r="E14" s="810">
        <v>72811017.656609982</v>
      </c>
    </row>
    <row r="15" spans="1:5" ht="14.4" x14ac:dyDescent="0.3">
      <c r="B15" s="1193" t="s">
        <v>507</v>
      </c>
      <c r="C15" s="1194"/>
      <c r="D15" s="1194"/>
      <c r="E15" s="1195"/>
    </row>
    <row r="16" spans="1:5" ht="28.8" x14ac:dyDescent="0.3">
      <c r="B16" s="30">
        <v>8</v>
      </c>
      <c r="C16" s="147" t="s">
        <v>508</v>
      </c>
      <c r="D16" s="811">
        <v>0</v>
      </c>
      <c r="E16" s="811">
        <v>0</v>
      </c>
    </row>
    <row r="17" spans="2:5" ht="28.8" x14ac:dyDescent="0.3">
      <c r="B17" s="30" t="s">
        <v>509</v>
      </c>
      <c r="C17" s="812" t="s">
        <v>510</v>
      </c>
      <c r="D17" s="807">
        <v>0</v>
      </c>
      <c r="E17" s="807">
        <v>0</v>
      </c>
    </row>
    <row r="18" spans="2:5" ht="14.4" x14ac:dyDescent="0.3">
      <c r="B18" s="30">
        <v>9</v>
      </c>
      <c r="C18" s="31" t="s">
        <v>511</v>
      </c>
      <c r="D18" s="807">
        <v>0</v>
      </c>
      <c r="E18" s="807">
        <v>0</v>
      </c>
    </row>
    <row r="19" spans="2:5" ht="28.8" x14ac:dyDescent="0.3">
      <c r="B19" s="30" t="s">
        <v>409</v>
      </c>
      <c r="C19" s="813" t="s">
        <v>512</v>
      </c>
      <c r="D19" s="807">
        <v>0</v>
      </c>
      <c r="E19" s="807">
        <v>0</v>
      </c>
    </row>
    <row r="20" spans="2:5" ht="14.4" x14ac:dyDescent="0.3">
      <c r="B20" s="30" t="s">
        <v>411</v>
      </c>
      <c r="C20" s="813" t="s">
        <v>513</v>
      </c>
      <c r="D20" s="807">
        <v>0</v>
      </c>
      <c r="E20" s="807">
        <v>0</v>
      </c>
    </row>
    <row r="21" spans="2:5" ht="14.4" x14ac:dyDescent="0.3">
      <c r="B21" s="148">
        <v>10</v>
      </c>
      <c r="C21" s="118" t="s">
        <v>514</v>
      </c>
      <c r="D21" s="811">
        <v>0</v>
      </c>
      <c r="E21" s="811">
        <v>0</v>
      </c>
    </row>
    <row r="22" spans="2:5" ht="28.8" x14ac:dyDescent="0.3">
      <c r="B22" s="148" t="s">
        <v>515</v>
      </c>
      <c r="C22" s="35" t="s">
        <v>516</v>
      </c>
      <c r="D22" s="811">
        <v>0</v>
      </c>
      <c r="E22" s="811">
        <v>0</v>
      </c>
    </row>
    <row r="23" spans="2:5" ht="28.8" x14ac:dyDescent="0.3">
      <c r="B23" s="148" t="s">
        <v>517</v>
      </c>
      <c r="C23" s="814" t="s">
        <v>518</v>
      </c>
      <c r="D23" s="811">
        <v>0</v>
      </c>
      <c r="E23" s="811">
        <v>0</v>
      </c>
    </row>
    <row r="24" spans="2:5" ht="14.4" x14ac:dyDescent="0.3">
      <c r="B24" s="30">
        <v>11</v>
      </c>
      <c r="C24" s="31" t="s">
        <v>519</v>
      </c>
      <c r="D24" s="811">
        <v>0</v>
      </c>
      <c r="E24" s="811">
        <v>0</v>
      </c>
    </row>
    <row r="25" spans="2:5" ht="14.4" x14ac:dyDescent="0.3">
      <c r="B25" s="30">
        <v>12</v>
      </c>
      <c r="C25" s="31" t="s">
        <v>520</v>
      </c>
      <c r="D25" s="811">
        <v>0</v>
      </c>
      <c r="E25" s="811">
        <v>0</v>
      </c>
    </row>
    <row r="26" spans="2:5" ht="14.4" x14ac:dyDescent="0.3">
      <c r="B26" s="815">
        <v>13</v>
      </c>
      <c r="C26" s="149" t="s">
        <v>521</v>
      </c>
      <c r="D26" s="810">
        <v>0</v>
      </c>
      <c r="E26" s="810">
        <v>0</v>
      </c>
    </row>
    <row r="27" spans="2:5" ht="14.4" x14ac:dyDescent="0.3">
      <c r="B27" s="1201" t="s">
        <v>522</v>
      </c>
      <c r="C27" s="1202"/>
      <c r="D27" s="1202"/>
      <c r="E27" s="1203"/>
    </row>
    <row r="28" spans="2:5" ht="14.4" x14ac:dyDescent="0.3">
      <c r="B28" s="124">
        <v>14</v>
      </c>
      <c r="C28" s="31" t="s">
        <v>523</v>
      </c>
      <c r="D28" s="811">
        <v>2511620.7273500003</v>
      </c>
      <c r="E28" s="811">
        <v>902450.00696999999</v>
      </c>
    </row>
    <row r="29" spans="2:5" ht="14.4" x14ac:dyDescent="0.3">
      <c r="B29" s="124">
        <v>15</v>
      </c>
      <c r="C29" s="31" t="s">
        <v>524</v>
      </c>
      <c r="D29" s="811">
        <v>0</v>
      </c>
      <c r="E29" s="811">
        <v>0</v>
      </c>
    </row>
    <row r="30" spans="2:5" ht="14.4" x14ac:dyDescent="0.3">
      <c r="B30" s="124">
        <v>16</v>
      </c>
      <c r="C30" s="31" t="s">
        <v>525</v>
      </c>
      <c r="D30" s="807">
        <v>25620.9971793</v>
      </c>
      <c r="E30" s="807">
        <v>0</v>
      </c>
    </row>
    <row r="31" spans="2:5" ht="14.4" x14ac:dyDescent="0.3">
      <c r="B31" s="30" t="s">
        <v>526</v>
      </c>
      <c r="C31" s="31" t="s">
        <v>527</v>
      </c>
      <c r="D31" s="807">
        <v>0</v>
      </c>
      <c r="E31" s="807">
        <v>0</v>
      </c>
    </row>
    <row r="32" spans="2:5" ht="14.4" x14ac:dyDescent="0.3">
      <c r="B32" s="30">
        <v>17</v>
      </c>
      <c r="C32" s="31" t="s">
        <v>528</v>
      </c>
      <c r="D32" s="807">
        <v>0</v>
      </c>
      <c r="E32" s="807">
        <v>0</v>
      </c>
    </row>
    <row r="33" spans="2:5" ht="14.4" x14ac:dyDescent="0.3">
      <c r="B33" s="30" t="s">
        <v>529</v>
      </c>
      <c r="C33" s="31" t="s">
        <v>530</v>
      </c>
      <c r="D33" s="807">
        <v>0</v>
      </c>
      <c r="E33" s="807">
        <v>0</v>
      </c>
    </row>
    <row r="34" spans="2:5" ht="14.4" x14ac:dyDescent="0.3">
      <c r="B34" s="815">
        <v>18</v>
      </c>
      <c r="C34" s="149" t="s">
        <v>531</v>
      </c>
      <c r="D34" s="810">
        <v>2537241.7245293004</v>
      </c>
      <c r="E34" s="810">
        <v>902450.00696999999</v>
      </c>
    </row>
    <row r="35" spans="2:5" ht="14.4" x14ac:dyDescent="0.3">
      <c r="B35" s="1193" t="s">
        <v>532</v>
      </c>
      <c r="C35" s="1194"/>
      <c r="D35" s="1194"/>
      <c r="E35" s="1195"/>
    </row>
    <row r="36" spans="2:5" ht="14.4" x14ac:dyDescent="0.3">
      <c r="B36" s="124">
        <v>19</v>
      </c>
      <c r="C36" s="31" t="s">
        <v>533</v>
      </c>
      <c r="D36" s="811">
        <v>3033871.4414599999</v>
      </c>
      <c r="E36" s="811">
        <v>3786382.87109</v>
      </c>
    </row>
    <row r="37" spans="2:5" ht="14.4" x14ac:dyDescent="0.3">
      <c r="B37" s="124">
        <v>20</v>
      </c>
      <c r="C37" s="31" t="s">
        <v>534</v>
      </c>
      <c r="D37" s="811">
        <v>1517177.2174569999</v>
      </c>
      <c r="E37" s="811">
        <v>1897611.5471437001</v>
      </c>
    </row>
    <row r="38" spans="2:5" ht="28.8" x14ac:dyDescent="0.3">
      <c r="B38" s="124">
        <v>21</v>
      </c>
      <c r="C38" s="42" t="s">
        <v>535</v>
      </c>
      <c r="D38" s="807">
        <v>0</v>
      </c>
      <c r="E38" s="807">
        <v>0</v>
      </c>
    </row>
    <row r="39" spans="2:5" ht="14.4" x14ac:dyDescent="0.3">
      <c r="B39" s="815">
        <v>22</v>
      </c>
      <c r="C39" s="149" t="s">
        <v>536</v>
      </c>
      <c r="D39" s="810">
        <v>1516694.224003</v>
      </c>
      <c r="E39" s="810">
        <v>1888771.3239463</v>
      </c>
    </row>
    <row r="40" spans="2:5" ht="14.4" x14ac:dyDescent="0.3">
      <c r="B40" s="1204" t="s">
        <v>537</v>
      </c>
      <c r="C40" s="1205"/>
      <c r="D40" s="1205"/>
      <c r="E40" s="1206"/>
    </row>
    <row r="41" spans="2:5" ht="14.4" x14ac:dyDescent="0.3">
      <c r="B41" s="30" t="s">
        <v>538</v>
      </c>
      <c r="C41" s="31" t="s">
        <v>539</v>
      </c>
      <c r="D41" s="807">
        <v>0</v>
      </c>
      <c r="E41" s="807">
        <v>0</v>
      </c>
    </row>
    <row r="42" spans="2:5" ht="14.4" x14ac:dyDescent="0.3">
      <c r="B42" s="30" t="s">
        <v>540</v>
      </c>
      <c r="C42" s="31" t="s">
        <v>541</v>
      </c>
      <c r="D42" s="807">
        <v>0</v>
      </c>
      <c r="E42" s="807">
        <v>0</v>
      </c>
    </row>
    <row r="43" spans="2:5" ht="14.4" x14ac:dyDescent="0.3">
      <c r="B43" s="816" t="s">
        <v>542</v>
      </c>
      <c r="C43" s="812" t="s">
        <v>543</v>
      </c>
      <c r="D43" s="807">
        <v>0</v>
      </c>
      <c r="E43" s="807">
        <v>0</v>
      </c>
    </row>
    <row r="44" spans="2:5" ht="14.4" x14ac:dyDescent="0.3">
      <c r="B44" s="816" t="s">
        <v>544</v>
      </c>
      <c r="C44" s="812" t="s">
        <v>545</v>
      </c>
      <c r="D44" s="811">
        <v>0</v>
      </c>
      <c r="E44" s="811">
        <v>0</v>
      </c>
    </row>
    <row r="45" spans="2:5" ht="28.8" x14ac:dyDescent="0.3">
      <c r="B45" s="816" t="s">
        <v>546</v>
      </c>
      <c r="C45" s="817" t="s">
        <v>547</v>
      </c>
      <c r="D45" s="811">
        <v>0</v>
      </c>
      <c r="E45" s="811">
        <v>0</v>
      </c>
    </row>
    <row r="46" spans="2:5" ht="14.4" x14ac:dyDescent="0.3">
      <c r="B46" s="816" t="s">
        <v>548</v>
      </c>
      <c r="C46" s="812" t="s">
        <v>549</v>
      </c>
      <c r="D46" s="807">
        <v>0</v>
      </c>
      <c r="E46" s="807">
        <v>0</v>
      </c>
    </row>
    <row r="47" spans="2:5" ht="14.4" x14ac:dyDescent="0.3">
      <c r="B47" s="816" t="s">
        <v>550</v>
      </c>
      <c r="C47" s="812" t="s">
        <v>551</v>
      </c>
      <c r="D47" s="807">
        <v>0</v>
      </c>
      <c r="E47" s="807">
        <v>0</v>
      </c>
    </row>
    <row r="48" spans="2:5" ht="28.8" x14ac:dyDescent="0.3">
      <c r="B48" s="816" t="s">
        <v>552</v>
      </c>
      <c r="C48" s="812" t="s">
        <v>553</v>
      </c>
      <c r="D48" s="807">
        <v>0</v>
      </c>
      <c r="E48" s="807">
        <v>0</v>
      </c>
    </row>
    <row r="49" spans="2:5" ht="28.8" x14ac:dyDescent="0.3">
      <c r="B49" s="816" t="s">
        <v>554</v>
      </c>
      <c r="C49" s="812" t="s">
        <v>555</v>
      </c>
      <c r="D49" s="807">
        <v>0</v>
      </c>
      <c r="E49" s="807">
        <v>0</v>
      </c>
    </row>
    <row r="50" spans="2:5" ht="14.4" x14ac:dyDescent="0.3">
      <c r="B50" s="816" t="s">
        <v>556</v>
      </c>
      <c r="C50" s="812" t="s">
        <v>557</v>
      </c>
      <c r="D50" s="807">
        <v>0</v>
      </c>
      <c r="E50" s="807">
        <v>0</v>
      </c>
    </row>
    <row r="51" spans="2:5" ht="14.4" x14ac:dyDescent="0.3">
      <c r="B51" s="818" t="s">
        <v>558</v>
      </c>
      <c r="C51" s="819" t="s">
        <v>559</v>
      </c>
      <c r="D51" s="807">
        <v>0</v>
      </c>
      <c r="E51" s="807">
        <v>0</v>
      </c>
    </row>
    <row r="52" spans="2:5" ht="14.4" x14ac:dyDescent="0.3">
      <c r="B52" s="1207" t="s">
        <v>560</v>
      </c>
      <c r="C52" s="1208"/>
      <c r="D52" s="1208"/>
      <c r="E52" s="1209"/>
    </row>
    <row r="53" spans="2:5" ht="14.4" x14ac:dyDescent="0.3">
      <c r="B53" s="124">
        <v>23</v>
      </c>
      <c r="C53" s="151" t="s">
        <v>355</v>
      </c>
      <c r="D53" s="811">
        <v>7959278.5521339988</v>
      </c>
      <c r="E53" s="811">
        <v>8068480.5793487998</v>
      </c>
    </row>
    <row r="54" spans="2:5" ht="14.4" x14ac:dyDescent="0.3">
      <c r="B54" s="152">
        <v>24</v>
      </c>
      <c r="C54" s="153" t="s">
        <v>497</v>
      </c>
      <c r="D54" s="820">
        <v>81615836.952122301</v>
      </c>
      <c r="E54" s="820">
        <v>75602238.987526283</v>
      </c>
    </row>
    <row r="55" spans="2:5" ht="14.4" x14ac:dyDescent="0.3">
      <c r="B55" s="1207" t="s">
        <v>77</v>
      </c>
      <c r="C55" s="1208"/>
      <c r="D55" s="1208"/>
      <c r="E55" s="1209"/>
    </row>
    <row r="56" spans="2:5" ht="14.4" x14ac:dyDescent="0.3">
      <c r="B56" s="124">
        <v>25</v>
      </c>
      <c r="C56" s="15" t="s">
        <v>561</v>
      </c>
      <c r="D56" s="1066">
        <v>9.7521251381678442E-2</v>
      </c>
      <c r="E56" s="877">
        <v>0.10672277286232262</v>
      </c>
    </row>
    <row r="57" spans="2:5" ht="14.4" x14ac:dyDescent="0.3">
      <c r="B57" s="30" t="s">
        <v>562</v>
      </c>
      <c r="C57" s="31" t="s">
        <v>563</v>
      </c>
      <c r="D57" s="1066">
        <v>9.7521251381678442E-2</v>
      </c>
      <c r="E57" s="877">
        <v>0.10672277286232262</v>
      </c>
    </row>
    <row r="58" spans="2:5" ht="14.4" x14ac:dyDescent="0.3">
      <c r="B58" s="30" t="s">
        <v>564</v>
      </c>
      <c r="C58" s="42" t="s">
        <v>565</v>
      </c>
      <c r="D58" s="1066">
        <v>9.7521251381678442E-2</v>
      </c>
      <c r="E58" s="877">
        <v>0.10672277286232262</v>
      </c>
    </row>
    <row r="59" spans="2:5" ht="14.4" x14ac:dyDescent="0.3">
      <c r="B59" s="30">
        <v>26</v>
      </c>
      <c r="C59" s="31" t="s">
        <v>566</v>
      </c>
      <c r="D59" s="1066"/>
      <c r="E59" s="877"/>
    </row>
    <row r="60" spans="2:5" ht="14.4" x14ac:dyDescent="0.3">
      <c r="B60" s="30" t="s">
        <v>567</v>
      </c>
      <c r="C60" s="31" t="s">
        <v>82</v>
      </c>
      <c r="D60" s="1066"/>
      <c r="E60" s="877"/>
    </row>
    <row r="61" spans="2:5" ht="14.4" x14ac:dyDescent="0.3">
      <c r="B61" s="30" t="s">
        <v>568</v>
      </c>
      <c r="C61" s="31" t="s">
        <v>569</v>
      </c>
      <c r="D61" s="1066"/>
      <c r="E61" s="877"/>
    </row>
    <row r="62" spans="2:5" ht="14.4" x14ac:dyDescent="0.3">
      <c r="B62" s="30">
        <v>27</v>
      </c>
      <c r="C62" s="42" t="s">
        <v>88</v>
      </c>
      <c r="D62" s="1066"/>
      <c r="E62" s="877"/>
    </row>
    <row r="63" spans="2:5" ht="14.4" x14ac:dyDescent="0.3">
      <c r="B63" s="21" t="s">
        <v>570</v>
      </c>
      <c r="C63" s="42" t="s">
        <v>90</v>
      </c>
      <c r="D63" s="1066"/>
      <c r="E63" s="877"/>
    </row>
    <row r="64" spans="2:5" ht="14.4" x14ac:dyDescent="0.3">
      <c r="B64" s="1204" t="s">
        <v>571</v>
      </c>
      <c r="C64" s="1205"/>
      <c r="D64" s="1205"/>
      <c r="E64" s="1206"/>
    </row>
    <row r="65" spans="2:11" ht="14.4" x14ac:dyDescent="0.3">
      <c r="B65" s="21" t="s">
        <v>572</v>
      </c>
      <c r="C65" s="42" t="s">
        <v>573</v>
      </c>
      <c r="D65" s="811"/>
      <c r="E65" s="811"/>
      <c r="K65" s="5"/>
    </row>
    <row r="66" spans="2:11" ht="14.4" x14ac:dyDescent="0.3">
      <c r="B66" s="1207" t="s">
        <v>574</v>
      </c>
      <c r="C66" s="1208"/>
      <c r="D66" s="1208"/>
      <c r="E66" s="1209"/>
    </row>
    <row r="67" spans="2:11" ht="28.8" x14ac:dyDescent="0.3">
      <c r="B67" s="30">
        <v>28</v>
      </c>
      <c r="C67" s="31" t="s">
        <v>575</v>
      </c>
      <c r="D67" s="811">
        <v>2184853.7872717399</v>
      </c>
      <c r="E67" s="821">
        <v>1167822.6902929351</v>
      </c>
      <c r="K67" s="142"/>
    </row>
    <row r="68" spans="2:11" ht="28.8" x14ac:dyDescent="0.3">
      <c r="B68" s="30">
        <v>29</v>
      </c>
      <c r="C68" s="31" t="s">
        <v>576</v>
      </c>
      <c r="D68" s="811">
        <v>1752927.5139000001</v>
      </c>
      <c r="E68" s="821">
        <v>1403033.3333300001</v>
      </c>
      <c r="K68" s="142"/>
    </row>
    <row r="69" spans="2:11" ht="43.2" x14ac:dyDescent="0.3">
      <c r="B69" s="21">
        <v>30</v>
      </c>
      <c r="C69" s="42" t="s">
        <v>577</v>
      </c>
      <c r="D69" s="811">
        <v>82047763.225494042</v>
      </c>
      <c r="E69" s="821">
        <v>75367028.344489232</v>
      </c>
      <c r="K69" s="5"/>
    </row>
    <row r="70" spans="2:11" ht="43.2" x14ac:dyDescent="0.3">
      <c r="B70" s="21" t="s">
        <v>578</v>
      </c>
      <c r="C70" s="42" t="s">
        <v>579</v>
      </c>
      <c r="D70" s="811">
        <v>82047763.225494042</v>
      </c>
      <c r="E70" s="821">
        <v>75367028.344489232</v>
      </c>
      <c r="K70" s="5"/>
    </row>
    <row r="71" spans="2:11" ht="43.2" x14ac:dyDescent="0.3">
      <c r="B71" s="30">
        <v>31</v>
      </c>
      <c r="C71" s="31" t="s">
        <v>580</v>
      </c>
      <c r="D71" s="1066">
        <v>9.7007867603401965E-2</v>
      </c>
      <c r="E71" s="821">
        <v>0.10705584068499047</v>
      </c>
      <c r="K71" s="142"/>
    </row>
    <row r="72" spans="2:11" ht="43.2" x14ac:dyDescent="0.3">
      <c r="B72" s="30" t="s">
        <v>581</v>
      </c>
      <c r="C72" s="31" t="s">
        <v>582</v>
      </c>
      <c r="D72" s="1066">
        <v>9.7007867603401965E-2</v>
      </c>
      <c r="E72" s="821">
        <v>0.10705584068499047</v>
      </c>
      <c r="K72" s="142"/>
    </row>
  </sheetData>
  <mergeCells count="11">
    <mergeCell ref="B40:E40"/>
    <mergeCell ref="B52:E52"/>
    <mergeCell ref="B55:E55"/>
    <mergeCell ref="B64:E64"/>
    <mergeCell ref="B66:E66"/>
    <mergeCell ref="B35:E35"/>
    <mergeCell ref="D4:E4"/>
    <mergeCell ref="B5:C6"/>
    <mergeCell ref="B7:E7"/>
    <mergeCell ref="B15:E15"/>
    <mergeCell ref="B27:E27"/>
  </mergeCells>
  <pageMargins left="0.70866141732283472" right="0.70866141732283472" top="0.74803149606299213" bottom="0.74803149606299213" header="0.31496062992125984" footer="0.31496062992125984"/>
  <pageSetup paperSize="9" scale="48" orientation="portrait" verticalDpi="1200"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9" tint="0.79998168889431442"/>
  </sheetPr>
  <dimension ref="B2:D17"/>
  <sheetViews>
    <sheetView showGridLines="0" zoomScale="80" zoomScaleNormal="80" workbookViewId="0"/>
  </sheetViews>
  <sheetFormatPr defaultColWidth="9.109375" defaultRowHeight="14.4" x14ac:dyDescent="0.3"/>
  <cols>
    <col min="3" max="3" width="51.44140625" customWidth="1"/>
    <col min="4" max="4" width="18.33203125" customWidth="1"/>
  </cols>
  <sheetData>
    <row r="2" spans="2:4" ht="18.75" customHeight="1" x14ac:dyDescent="0.3">
      <c r="B2" s="1210" t="s">
        <v>478</v>
      </c>
      <c r="C2" s="1210"/>
      <c r="D2" s="1210"/>
    </row>
    <row r="3" spans="2:4" x14ac:dyDescent="0.3">
      <c r="B3" s="1210"/>
      <c r="C3" s="1210"/>
      <c r="D3" s="1210"/>
    </row>
    <row r="4" spans="2:4" x14ac:dyDescent="0.3">
      <c r="D4" s="8" t="s">
        <v>6</v>
      </c>
    </row>
    <row r="5" spans="2:4" ht="28.8" x14ac:dyDescent="0.3">
      <c r="B5" s="15"/>
      <c r="C5" s="15"/>
      <c r="D5" s="822" t="s">
        <v>498</v>
      </c>
    </row>
    <row r="6" spans="2:4" ht="28.8" x14ac:dyDescent="0.3">
      <c r="B6" s="154" t="s">
        <v>583</v>
      </c>
      <c r="C6" s="154" t="s">
        <v>584</v>
      </c>
      <c r="D6" s="805">
        <v>77860638.608859986</v>
      </c>
    </row>
    <row r="7" spans="2:4" x14ac:dyDescent="0.3">
      <c r="B7" s="147" t="s">
        <v>585</v>
      </c>
      <c r="C7" s="155" t="s">
        <v>586</v>
      </c>
      <c r="D7" s="804">
        <v>0</v>
      </c>
    </row>
    <row r="8" spans="2:4" x14ac:dyDescent="0.3">
      <c r="B8" s="147" t="s">
        <v>587</v>
      </c>
      <c r="C8" s="155" t="s">
        <v>588</v>
      </c>
      <c r="D8" s="804">
        <v>77860638.608859986</v>
      </c>
    </row>
    <row r="9" spans="2:4" x14ac:dyDescent="0.3">
      <c r="B9" s="147" t="s">
        <v>589</v>
      </c>
      <c r="C9" s="155" t="s">
        <v>590</v>
      </c>
      <c r="D9" s="804">
        <v>0</v>
      </c>
    </row>
    <row r="10" spans="2:4" ht="28.8" x14ac:dyDescent="0.3">
      <c r="B10" s="147" t="s">
        <v>591</v>
      </c>
      <c r="C10" s="155" t="s">
        <v>592</v>
      </c>
      <c r="D10" s="804">
        <v>4858809.3268700009</v>
      </c>
    </row>
    <row r="11" spans="2:4" ht="57.6" x14ac:dyDescent="0.3">
      <c r="B11" s="147" t="s">
        <v>593</v>
      </c>
      <c r="C11" s="156" t="s">
        <v>594</v>
      </c>
      <c r="D11" s="804">
        <v>0</v>
      </c>
    </row>
    <row r="12" spans="2:4" x14ac:dyDescent="0.3">
      <c r="B12" s="147" t="s">
        <v>595</v>
      </c>
      <c r="C12" s="155" t="s">
        <v>596</v>
      </c>
      <c r="D12" s="804">
        <v>23548.704169999997</v>
      </c>
    </row>
    <row r="13" spans="2:4" x14ac:dyDescent="0.3">
      <c r="B13" s="147" t="s">
        <v>597</v>
      </c>
      <c r="C13" s="155" t="s">
        <v>598</v>
      </c>
      <c r="D13" s="804">
        <v>20356099.128699996</v>
      </c>
    </row>
    <row r="14" spans="2:4" x14ac:dyDescent="0.3">
      <c r="B14" s="147" t="s">
        <v>599</v>
      </c>
      <c r="C14" s="155" t="s">
        <v>600</v>
      </c>
      <c r="D14" s="804">
        <v>50999289.762429997</v>
      </c>
    </row>
    <row r="15" spans="2:4" x14ac:dyDescent="0.3">
      <c r="B15" s="147" t="s">
        <v>601</v>
      </c>
      <c r="C15" s="156" t="s">
        <v>602</v>
      </c>
      <c r="D15" s="804">
        <v>1074287.72218</v>
      </c>
    </row>
    <row r="16" spans="2:4" x14ac:dyDescent="0.3">
      <c r="B16" s="147" t="s">
        <v>603</v>
      </c>
      <c r="C16" s="155" t="s">
        <v>604</v>
      </c>
      <c r="D16" s="804">
        <v>359355.58066000004</v>
      </c>
    </row>
    <row r="17" spans="2:4" ht="28.8" x14ac:dyDescent="0.3">
      <c r="B17" s="147" t="s">
        <v>605</v>
      </c>
      <c r="C17" s="155" t="s">
        <v>606</v>
      </c>
      <c r="D17" s="804">
        <v>189248.38385000007</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5" tint="0.79998168889431442"/>
  </sheetPr>
  <dimension ref="A1:D13"/>
  <sheetViews>
    <sheetView showGridLines="0" zoomScaleNormal="100" workbookViewId="0">
      <selection activeCell="C12" sqref="C12"/>
    </sheetView>
  </sheetViews>
  <sheetFormatPr defaultColWidth="9.109375" defaultRowHeight="14.4" x14ac:dyDescent="0.3"/>
  <cols>
    <col min="3" max="3" width="55.88671875" customWidth="1"/>
    <col min="4" max="4" width="86.33203125" customWidth="1"/>
  </cols>
  <sheetData>
    <row r="1" spans="1:4" x14ac:dyDescent="0.3">
      <c r="A1" s="157"/>
    </row>
    <row r="2" spans="1:4" ht="18" x14ac:dyDescent="0.3">
      <c r="B2" s="158" t="s">
        <v>479</v>
      </c>
    </row>
    <row r="6" spans="1:4" x14ac:dyDescent="0.3">
      <c r="B6" s="15"/>
      <c r="C6" s="1211"/>
      <c r="D6" s="159" t="s">
        <v>6</v>
      </c>
    </row>
    <row r="7" spans="1:4" x14ac:dyDescent="0.3">
      <c r="B7" s="160" t="s">
        <v>118</v>
      </c>
      <c r="C7" s="1211"/>
      <c r="D7" s="147" t="s">
        <v>111</v>
      </c>
    </row>
    <row r="8" spans="1:4" ht="108" customHeight="1" x14ac:dyDescent="0.3">
      <c r="B8" s="11" t="s">
        <v>113</v>
      </c>
      <c r="C8" s="161" t="s">
        <v>607</v>
      </c>
      <c r="D8" s="42" t="s">
        <v>2156</v>
      </c>
    </row>
    <row r="9" spans="1:4" ht="63" customHeight="1" x14ac:dyDescent="0.3">
      <c r="B9" s="11" t="s">
        <v>115</v>
      </c>
      <c r="C9" s="147" t="s">
        <v>608</v>
      </c>
      <c r="D9" s="246" t="s">
        <v>2268</v>
      </c>
    </row>
    <row r="12" spans="1:4" ht="51" customHeight="1" x14ac:dyDescent="0.3"/>
    <row r="13" spans="1:4" ht="51" customHeight="1" x14ac:dyDescent="0.3"/>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rgb="FF0070C0"/>
    <pageSetUpPr fitToPage="1"/>
  </sheetPr>
  <dimension ref="B2:L14"/>
  <sheetViews>
    <sheetView showGridLines="0" zoomScaleNormal="100" workbookViewId="0"/>
  </sheetViews>
  <sheetFormatPr defaultRowHeight="14.4" x14ac:dyDescent="0.3"/>
  <cols>
    <col min="12" max="12" width="19.109375" customWidth="1"/>
  </cols>
  <sheetData>
    <row r="2" spans="2:12" x14ac:dyDescent="0.3">
      <c r="B2" t="s">
        <v>1844</v>
      </c>
    </row>
    <row r="3" spans="2:12" x14ac:dyDescent="0.3">
      <c r="B3" t="s">
        <v>1845</v>
      </c>
    </row>
    <row r="5" spans="2:12" x14ac:dyDescent="0.3">
      <c r="B5" s="1109" t="s">
        <v>609</v>
      </c>
      <c r="C5" s="1110"/>
      <c r="D5" s="1110"/>
      <c r="E5" s="1110"/>
      <c r="F5" s="1110"/>
      <c r="G5" s="1110"/>
      <c r="H5" s="1110"/>
      <c r="I5" s="1110"/>
      <c r="J5" s="1110"/>
      <c r="K5" s="1110"/>
      <c r="L5" s="1111"/>
    </row>
    <row r="6" spans="2:12" x14ac:dyDescent="0.3">
      <c r="B6" s="1112" t="s">
        <v>610</v>
      </c>
      <c r="C6" s="1107"/>
      <c r="D6" s="1107"/>
      <c r="E6" s="1107"/>
      <c r="F6" s="1107"/>
      <c r="G6" s="1107"/>
      <c r="H6" s="1107"/>
      <c r="I6" s="1107"/>
      <c r="J6" s="1107"/>
      <c r="K6" s="1107"/>
      <c r="L6" s="1113"/>
    </row>
    <row r="7" spans="2:12" ht="22.5" customHeight="1" x14ac:dyDescent="0.3">
      <c r="B7" s="1112" t="s">
        <v>611</v>
      </c>
      <c r="C7" s="1107"/>
      <c r="D7" s="1107"/>
      <c r="E7" s="1107"/>
      <c r="F7" s="1107"/>
      <c r="G7" s="1107"/>
      <c r="H7" s="1107"/>
      <c r="I7" s="1107"/>
      <c r="J7" s="1107"/>
      <c r="K7" s="1107"/>
      <c r="L7" s="1113"/>
    </row>
    <row r="8" spans="2:12" x14ac:dyDescent="0.3">
      <c r="B8" s="1114" t="s">
        <v>612</v>
      </c>
      <c r="C8" s="1115"/>
      <c r="D8" s="1115"/>
      <c r="E8" s="1115"/>
      <c r="F8" s="1115"/>
      <c r="G8" s="1115"/>
      <c r="H8" s="1115"/>
      <c r="I8" s="1115"/>
      <c r="J8" s="1115"/>
      <c r="K8" s="1115"/>
      <c r="L8" s="1116"/>
    </row>
    <row r="9" spans="2:12" ht="22.5" customHeight="1" x14ac:dyDescent="0.3"/>
    <row r="10" spans="2:12" ht="22.5" customHeight="1" x14ac:dyDescent="0.3">
      <c r="B10" s="1108"/>
      <c r="C10" s="1108"/>
      <c r="D10" s="1108"/>
      <c r="E10" s="1108"/>
      <c r="F10" s="1108"/>
      <c r="G10" s="1108"/>
      <c r="H10" s="1108"/>
      <c r="I10" s="1108"/>
      <c r="J10" s="1108"/>
      <c r="K10" s="1108"/>
      <c r="L10" s="1108"/>
    </row>
    <row r="11" spans="2:12" ht="22.5" customHeight="1" x14ac:dyDescent="0.3">
      <c r="B11" s="1107"/>
      <c r="C11" s="1107"/>
      <c r="D11" s="1107"/>
      <c r="E11" s="1107"/>
      <c r="F11" s="1107"/>
      <c r="G11" s="1107"/>
      <c r="H11" s="1107"/>
      <c r="I11" s="1107"/>
      <c r="J11" s="1107"/>
      <c r="K11" s="1107"/>
      <c r="L11" s="1107"/>
    </row>
    <row r="12" spans="2:12" ht="22.5" customHeight="1" x14ac:dyDescent="0.3">
      <c r="B12" s="1108"/>
      <c r="C12" s="1108"/>
      <c r="D12" s="1108"/>
      <c r="E12" s="1108"/>
      <c r="F12" s="1108"/>
      <c r="G12" s="1108"/>
      <c r="H12" s="1108"/>
      <c r="I12" s="1108"/>
      <c r="J12" s="1108"/>
      <c r="K12" s="1108"/>
      <c r="L12" s="1108"/>
    </row>
    <row r="13" spans="2:12" ht="22.5" customHeight="1" x14ac:dyDescent="0.3"/>
    <row r="14" spans="2:12" ht="22.5" customHeight="1" x14ac:dyDescent="0.3"/>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1E00-000000000000}"/>
    <hyperlink ref="B6:L6" location="'EU LIQ1'!A1" display="Templates EU LIQ1 - Quantitative information of LCR" xr:uid="{00000000-0004-0000-1E00-000001000000}"/>
    <hyperlink ref="B7:L7" location="'EU LIQB'!A1" display="Table EU LIQB  on qualitative information on LCR, which complements template EU LIQ1." xr:uid="{00000000-0004-0000-1E00-000002000000}"/>
    <hyperlink ref="B8:L8" location="'EU LIQ2'!A1" display="Template EU LIQ2: Net Stable Funding Ratio " xr:uid="{00000000-0004-0000-1E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5" tint="0.79998168889431442"/>
    <pageSetUpPr fitToPage="1"/>
  </sheetPr>
  <dimension ref="B2:D23"/>
  <sheetViews>
    <sheetView showGridLines="0" topLeftCell="C12" zoomScaleNormal="100" workbookViewId="0">
      <selection activeCell="D14" sqref="D14:D18"/>
    </sheetView>
  </sheetViews>
  <sheetFormatPr defaultColWidth="119.44140625" defaultRowHeight="14.4" x14ac:dyDescent="0.3"/>
  <sheetData>
    <row r="2" spans="2:4" ht="18" x14ac:dyDescent="0.3">
      <c r="B2" s="162" t="s">
        <v>609</v>
      </c>
    </row>
    <row r="3" spans="2:4" ht="15.6" x14ac:dyDescent="0.3">
      <c r="B3" s="163" t="s">
        <v>613</v>
      </c>
    </row>
    <row r="4" spans="2:4" x14ac:dyDescent="0.3">
      <c r="D4" s="69"/>
    </row>
    <row r="5" spans="2:4" x14ac:dyDescent="0.3">
      <c r="B5" s="21" t="s">
        <v>118</v>
      </c>
      <c r="C5" s="1142" t="s">
        <v>125</v>
      </c>
      <c r="D5" s="1142"/>
    </row>
    <row r="6" spans="2:4" ht="31.2" x14ac:dyDescent="0.3">
      <c r="B6" s="21" t="s">
        <v>113</v>
      </c>
      <c r="C6" s="164" t="s">
        <v>614</v>
      </c>
      <c r="D6" s="164" t="s">
        <v>2158</v>
      </c>
    </row>
    <row r="7" spans="2:4" ht="109.2" x14ac:dyDescent="0.3">
      <c r="B7" s="21" t="s">
        <v>115</v>
      </c>
      <c r="C7" s="164" t="s">
        <v>615</v>
      </c>
      <c r="D7" s="164" t="s">
        <v>2159</v>
      </c>
    </row>
    <row r="8" spans="2:4" ht="156" x14ac:dyDescent="0.3">
      <c r="B8" s="30" t="s">
        <v>150</v>
      </c>
      <c r="C8" s="164" t="s">
        <v>616</v>
      </c>
      <c r="D8" s="164" t="s">
        <v>2160</v>
      </c>
    </row>
    <row r="9" spans="2:4" ht="108.75" customHeight="1" x14ac:dyDescent="0.3">
      <c r="B9" s="21" t="s">
        <v>135</v>
      </c>
      <c r="C9" s="164" t="s">
        <v>617</v>
      </c>
      <c r="D9" s="164" t="s">
        <v>2161</v>
      </c>
    </row>
    <row r="10" spans="2:4" ht="175.5" customHeight="1" x14ac:dyDescent="0.3">
      <c r="B10" s="30" t="s">
        <v>137</v>
      </c>
      <c r="C10" s="164" t="s">
        <v>618</v>
      </c>
      <c r="D10" s="164" t="s">
        <v>2162</v>
      </c>
    </row>
    <row r="11" spans="2:4" ht="72" customHeight="1" x14ac:dyDescent="0.3">
      <c r="B11" s="21" t="s">
        <v>140</v>
      </c>
      <c r="C11" s="164" t="s">
        <v>619</v>
      </c>
      <c r="D11" s="164" t="s">
        <v>2163</v>
      </c>
    </row>
    <row r="12" spans="2:4" ht="130.5" customHeight="1" x14ac:dyDescent="0.3">
      <c r="B12" s="21" t="s">
        <v>143</v>
      </c>
      <c r="C12" s="164" t="s">
        <v>620</v>
      </c>
      <c r="D12" s="164" t="s">
        <v>2164</v>
      </c>
    </row>
    <row r="13" spans="2:4" ht="72" customHeight="1" x14ac:dyDescent="0.3">
      <c r="B13" s="21" t="s">
        <v>259</v>
      </c>
      <c r="C13" s="164" t="s">
        <v>621</v>
      </c>
      <c r="D13" s="164" t="s">
        <v>2165</v>
      </c>
    </row>
    <row r="14" spans="2:4" ht="115.5" customHeight="1" x14ac:dyDescent="0.3">
      <c r="B14" s="1142" t="s">
        <v>308</v>
      </c>
      <c r="C14" s="165" t="s">
        <v>622</v>
      </c>
      <c r="D14" s="1212" t="s">
        <v>2166</v>
      </c>
    </row>
    <row r="15" spans="2:4" ht="42" customHeight="1" x14ac:dyDescent="0.3">
      <c r="B15" s="1142"/>
      <c r="C15" s="165" t="s">
        <v>623</v>
      </c>
      <c r="D15" s="1212"/>
    </row>
    <row r="16" spans="2:4" ht="56.25" customHeight="1" x14ac:dyDescent="0.3">
      <c r="B16" s="1142"/>
      <c r="C16" s="165" t="s">
        <v>624</v>
      </c>
      <c r="D16" s="1212"/>
    </row>
    <row r="17" spans="2:4" ht="46.5" customHeight="1" x14ac:dyDescent="0.3">
      <c r="B17" s="1142"/>
      <c r="C17" s="165" t="s">
        <v>625</v>
      </c>
      <c r="D17" s="1212"/>
    </row>
    <row r="18" spans="2:4" ht="44.25" customHeight="1" x14ac:dyDescent="0.3">
      <c r="B18" s="1142"/>
      <c r="C18" s="165" t="s">
        <v>626</v>
      </c>
      <c r="D18" s="1212"/>
    </row>
    <row r="19" spans="2:4" x14ac:dyDescent="0.3">
      <c r="B19" s="110"/>
    </row>
    <row r="20" spans="2:4" x14ac:dyDescent="0.3">
      <c r="B20" s="111"/>
    </row>
    <row r="21" spans="2:4" x14ac:dyDescent="0.3">
      <c r="B21" s="111"/>
    </row>
    <row r="22" spans="2:4" x14ac:dyDescent="0.3">
      <c r="B22" s="110"/>
    </row>
    <row r="23" spans="2:4" x14ac:dyDescent="0.3">
      <c r="B23" s="110"/>
    </row>
  </sheetData>
  <mergeCells count="3">
    <mergeCell ref="C5:D5"/>
    <mergeCell ref="B14:B18"/>
    <mergeCell ref="D14:D18"/>
  </mergeCells>
  <pageMargins left="0.70866141732283472" right="0.70866141732283472" top="0.74803149606299213" bottom="0.74803149606299213" header="0.31496062992125984" footer="0.31496062992125984"/>
  <pageSetup paperSize="9" scale="37" orientation="landscape" r:id="rId1"/>
  <headerFooter>
    <oddHeader>&amp;CCS
Příloha XIII</oddHeader>
    <oddFooter>&amp;C&amp;P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9" tint="0.79998168889431442"/>
  </sheetPr>
  <dimension ref="A2:K48"/>
  <sheetViews>
    <sheetView showGridLines="0" showWhiteSpace="0" topLeftCell="A3" zoomScale="85" zoomScaleNormal="85" zoomScalePageLayoutView="85" workbookViewId="0">
      <selection activeCell="L13" sqref="L13"/>
    </sheetView>
  </sheetViews>
  <sheetFormatPr defaultColWidth="9.109375" defaultRowHeight="14.4" x14ac:dyDescent="0.3"/>
  <cols>
    <col min="1" max="1" width="6.44140625" customWidth="1"/>
    <col min="2" max="2" width="10.44140625" customWidth="1"/>
    <col min="3" max="3" width="26.5546875" customWidth="1"/>
    <col min="4" max="4" width="14.109375" customWidth="1"/>
    <col min="5" max="7" width="13.88671875" bestFit="1" customWidth="1"/>
    <col min="8" max="8" width="13.109375" customWidth="1"/>
    <col min="9" max="10" width="12.6640625" bestFit="1" customWidth="1"/>
    <col min="11" max="11" width="13" customWidth="1"/>
  </cols>
  <sheetData>
    <row r="2" spans="1:11" ht="18" x14ac:dyDescent="0.3">
      <c r="B2" s="162" t="s">
        <v>610</v>
      </c>
    </row>
    <row r="3" spans="1:11" ht="15.6" x14ac:dyDescent="0.3">
      <c r="A3" s="166"/>
    </row>
    <row r="4" spans="1:11" ht="28.8" x14ac:dyDescent="0.3">
      <c r="A4" s="166"/>
      <c r="C4" s="147" t="s">
        <v>627</v>
      </c>
    </row>
    <row r="5" spans="1:11" ht="15.6" x14ac:dyDescent="0.3">
      <c r="A5" s="166"/>
      <c r="C5" s="167"/>
    </row>
    <row r="6" spans="1:11" x14ac:dyDescent="0.3">
      <c r="B6" s="168"/>
      <c r="D6" s="11" t="s">
        <v>6</v>
      </c>
      <c r="E6" s="11" t="s">
        <v>7</v>
      </c>
      <c r="F6" s="11" t="s">
        <v>8</v>
      </c>
      <c r="G6" s="11" t="s">
        <v>43</v>
      </c>
      <c r="H6" s="11" t="s">
        <v>44</v>
      </c>
      <c r="I6" s="11" t="s">
        <v>162</v>
      </c>
      <c r="J6" s="11" t="s">
        <v>163</v>
      </c>
      <c r="K6" s="11" t="s">
        <v>197</v>
      </c>
    </row>
    <row r="7" spans="1:11" x14ac:dyDescent="0.3">
      <c r="D7" s="1214" t="s">
        <v>628</v>
      </c>
      <c r="E7" s="1214"/>
      <c r="F7" s="1214"/>
      <c r="G7" s="1214"/>
      <c r="H7" s="1215" t="s">
        <v>629</v>
      </c>
      <c r="I7" s="1216"/>
      <c r="J7" s="1216"/>
      <c r="K7" s="1217"/>
    </row>
    <row r="8" spans="1:11" ht="28.8" x14ac:dyDescent="0.3">
      <c r="B8" s="15" t="s">
        <v>630</v>
      </c>
      <c r="C8" s="147" t="s">
        <v>2269</v>
      </c>
      <c r="D8" s="912">
        <v>45657</v>
      </c>
      <c r="E8" s="912">
        <v>45291</v>
      </c>
      <c r="F8" s="912">
        <v>44926</v>
      </c>
      <c r="G8" s="912">
        <v>44561</v>
      </c>
      <c r="H8" s="912">
        <v>45657</v>
      </c>
      <c r="I8" s="912">
        <v>45291</v>
      </c>
      <c r="J8" s="912">
        <v>44926</v>
      </c>
      <c r="K8" s="912">
        <v>44561</v>
      </c>
    </row>
    <row r="9" spans="1:11" ht="43.2" x14ac:dyDescent="0.3">
      <c r="B9" s="15" t="s">
        <v>631</v>
      </c>
      <c r="C9" s="147" t="s">
        <v>632</v>
      </c>
      <c r="D9" s="51">
        <v>13</v>
      </c>
      <c r="E9" s="51">
        <v>13</v>
      </c>
      <c r="F9" s="51">
        <v>13</v>
      </c>
      <c r="G9" s="51">
        <v>13</v>
      </c>
      <c r="H9" s="51">
        <v>13</v>
      </c>
      <c r="I9" s="51">
        <v>13</v>
      </c>
      <c r="J9" s="51">
        <v>13</v>
      </c>
      <c r="K9" s="51">
        <v>13</v>
      </c>
    </row>
    <row r="10" spans="1:11" ht="15" customHeight="1" x14ac:dyDescent="0.3">
      <c r="B10" s="1218" t="s">
        <v>633</v>
      </c>
      <c r="C10" s="1219"/>
      <c r="D10" s="1219"/>
      <c r="E10" s="1219"/>
      <c r="F10" s="1219"/>
      <c r="G10" s="1219"/>
      <c r="H10" s="1219"/>
      <c r="I10" s="1219"/>
      <c r="J10" s="1219"/>
      <c r="K10" s="1220"/>
    </row>
    <row r="11" spans="1:11" ht="28.8" x14ac:dyDescent="0.3">
      <c r="B11" s="148">
        <v>1</v>
      </c>
      <c r="C11" s="147" t="s">
        <v>634</v>
      </c>
      <c r="D11" s="1221"/>
      <c r="E11" s="1221"/>
      <c r="F11" s="1221"/>
      <c r="G11" s="1221"/>
      <c r="H11" s="907">
        <v>5998155295.9192314</v>
      </c>
      <c r="I11" s="907">
        <v>5269137178.4007692</v>
      </c>
      <c r="J11" s="907">
        <v>5437809230.5415382</v>
      </c>
      <c r="K11" s="907">
        <v>9968821737.8753853</v>
      </c>
    </row>
    <row r="12" spans="1:11" ht="15" customHeight="1" x14ac:dyDescent="0.3">
      <c r="B12" s="1218" t="s">
        <v>635</v>
      </c>
      <c r="C12" s="1219"/>
      <c r="D12" s="1219"/>
      <c r="E12" s="1219"/>
      <c r="F12" s="1219"/>
      <c r="G12" s="1219"/>
      <c r="H12" s="1219"/>
      <c r="I12" s="1219"/>
      <c r="J12" s="1219"/>
      <c r="K12" s="1220"/>
    </row>
    <row r="13" spans="1:11" ht="43.2" x14ac:dyDescent="0.3">
      <c r="B13" s="148">
        <v>2</v>
      </c>
      <c r="C13" s="147" t="s">
        <v>636</v>
      </c>
      <c r="D13" s="907">
        <v>57530036984.952309</v>
      </c>
      <c r="E13" s="907">
        <v>59904701767.17923</v>
      </c>
      <c r="F13" s="907">
        <v>63407435236.312309</v>
      </c>
      <c r="G13" s="907">
        <v>63571128178.842308</v>
      </c>
      <c r="H13" s="907">
        <v>1044528201.6703999</v>
      </c>
      <c r="I13" s="907">
        <v>697037079.45846152</v>
      </c>
      <c r="J13" s="907">
        <v>2096300634.5125463</v>
      </c>
      <c r="K13" s="907">
        <v>4556222369.1562309</v>
      </c>
    </row>
    <row r="14" spans="1:11" x14ac:dyDescent="0.3">
      <c r="B14" s="148">
        <v>3</v>
      </c>
      <c r="C14" s="169" t="s">
        <v>637</v>
      </c>
      <c r="D14" s="907">
        <v>2453319640.1053843</v>
      </c>
      <c r="E14" s="907">
        <v>0</v>
      </c>
      <c r="F14" s="907">
        <v>19027279165.743843</v>
      </c>
      <c r="G14" s="907">
        <v>61672900912.066154</v>
      </c>
      <c r="H14" s="907">
        <v>122665982.00526923</v>
      </c>
      <c r="I14" s="907">
        <v>0</v>
      </c>
      <c r="J14" s="907">
        <v>951363958.28719223</v>
      </c>
      <c r="K14" s="907">
        <v>3083645045.6033077</v>
      </c>
    </row>
    <row r="15" spans="1:11" x14ac:dyDescent="0.3">
      <c r="B15" s="148">
        <v>4</v>
      </c>
      <c r="C15" s="169" t="s">
        <v>638</v>
      </c>
      <c r="D15" s="907">
        <v>1967380135.5930769</v>
      </c>
      <c r="E15" s="907">
        <v>0</v>
      </c>
      <c r="F15" s="907">
        <v>141075212.26153845</v>
      </c>
      <c r="G15" s="907">
        <v>253794656.26153845</v>
      </c>
      <c r="H15" s="907">
        <v>197053200.81974617</v>
      </c>
      <c r="I15" s="907">
        <v>0</v>
      </c>
      <c r="J15" s="907">
        <v>15389447.496123077</v>
      </c>
      <c r="K15" s="907">
        <v>32836542.301384613</v>
      </c>
    </row>
    <row r="16" spans="1:11" ht="28.8" x14ac:dyDescent="0.3">
      <c r="B16" s="148">
        <v>5</v>
      </c>
      <c r="C16" s="147" t="s">
        <v>639</v>
      </c>
      <c r="D16" s="907">
        <v>688464988.37769234</v>
      </c>
      <c r="E16" s="907">
        <v>304433486.7161538</v>
      </c>
      <c r="F16" s="907">
        <v>689307610.68076921</v>
      </c>
      <c r="G16" s="907">
        <v>213925376.65000001</v>
      </c>
      <c r="H16" s="907">
        <v>687840067.75984609</v>
      </c>
      <c r="I16" s="907">
        <v>303826278.88353842</v>
      </c>
      <c r="J16" s="907">
        <v>688717956.44599998</v>
      </c>
      <c r="K16" s="907">
        <v>212191099.44015384</v>
      </c>
    </row>
    <row r="17" spans="2:11" ht="43.2" x14ac:dyDescent="0.3">
      <c r="B17" s="148">
        <v>6</v>
      </c>
      <c r="C17" s="169" t="s">
        <v>640</v>
      </c>
      <c r="D17" s="51">
        <v>0</v>
      </c>
      <c r="E17" s="51">
        <v>0</v>
      </c>
      <c r="F17" s="907">
        <v>0</v>
      </c>
      <c r="G17" s="907">
        <v>0</v>
      </c>
      <c r="H17" s="907">
        <v>0</v>
      </c>
      <c r="I17" s="907">
        <v>0</v>
      </c>
      <c r="J17" s="907">
        <v>0</v>
      </c>
      <c r="K17" s="907">
        <v>0</v>
      </c>
    </row>
    <row r="18" spans="2:11" ht="28.8" x14ac:dyDescent="0.3">
      <c r="B18" s="148">
        <v>7</v>
      </c>
      <c r="C18" s="169" t="s">
        <v>641</v>
      </c>
      <c r="D18" s="907">
        <v>688464988.37769234</v>
      </c>
      <c r="E18" s="907">
        <v>304433486.7161538</v>
      </c>
      <c r="F18" s="907">
        <v>689307610.68076921</v>
      </c>
      <c r="G18" s="907">
        <v>213925376.65000001</v>
      </c>
      <c r="H18" s="907">
        <v>687840067.75984609</v>
      </c>
      <c r="I18" s="907">
        <v>303826278.88353842</v>
      </c>
      <c r="J18" s="907">
        <v>688717956.44599998</v>
      </c>
      <c r="K18" s="907">
        <v>212191099.44015384</v>
      </c>
    </row>
    <row r="19" spans="2:11" x14ac:dyDescent="0.3">
      <c r="B19" s="148">
        <v>8</v>
      </c>
      <c r="C19" s="169" t="s">
        <v>642</v>
      </c>
      <c r="D19" s="51">
        <v>0</v>
      </c>
      <c r="E19" s="51">
        <v>0</v>
      </c>
      <c r="F19" s="907">
        <v>0</v>
      </c>
      <c r="G19" s="907">
        <v>0</v>
      </c>
      <c r="H19" s="907">
        <v>0</v>
      </c>
      <c r="I19" s="907">
        <v>0</v>
      </c>
      <c r="J19" s="907">
        <v>0</v>
      </c>
      <c r="K19" s="907">
        <v>0</v>
      </c>
    </row>
    <row r="20" spans="2:11" ht="28.8" x14ac:dyDescent="0.3">
      <c r="B20" s="148">
        <v>9</v>
      </c>
      <c r="C20" s="169" t="s">
        <v>643</v>
      </c>
      <c r="D20" s="1213"/>
      <c r="E20" s="1213"/>
      <c r="F20" s="1213"/>
      <c r="G20" s="1213"/>
      <c r="H20" s="170">
        <v>0</v>
      </c>
      <c r="I20" s="170">
        <v>0</v>
      </c>
      <c r="J20" s="170">
        <v>0</v>
      </c>
      <c r="K20" s="170">
        <v>0</v>
      </c>
    </row>
    <row r="21" spans="2:11" x14ac:dyDescent="0.3">
      <c r="B21" s="148">
        <v>10</v>
      </c>
      <c r="C21" s="147" t="s">
        <v>644</v>
      </c>
      <c r="D21" s="907">
        <v>3241670233.0953846</v>
      </c>
      <c r="E21" s="907">
        <v>5436144478.3738461</v>
      </c>
      <c r="F21" s="907">
        <v>8157174869.5623074</v>
      </c>
      <c r="G21" s="907">
        <v>4874151440.4115381</v>
      </c>
      <c r="H21" s="907">
        <v>179121282.15211543</v>
      </c>
      <c r="I21" s="907">
        <v>292207155.00596154</v>
      </c>
      <c r="J21" s="907">
        <v>428125812.92834628</v>
      </c>
      <c r="K21" s="907">
        <v>253000589.61173075</v>
      </c>
    </row>
    <row r="22" spans="2:11" ht="43.2" x14ac:dyDescent="0.3">
      <c r="B22" s="148">
        <v>11</v>
      </c>
      <c r="C22" s="169" t="s">
        <v>645</v>
      </c>
      <c r="D22" s="907">
        <v>0</v>
      </c>
      <c r="E22" s="907">
        <v>0</v>
      </c>
      <c r="F22" s="907">
        <v>0</v>
      </c>
      <c r="G22" s="907">
        <v>0</v>
      </c>
      <c r="H22" s="907">
        <v>0</v>
      </c>
      <c r="I22" s="907">
        <v>0</v>
      </c>
      <c r="J22" s="907">
        <v>0</v>
      </c>
      <c r="K22" s="907">
        <v>0</v>
      </c>
    </row>
    <row r="23" spans="2:11" ht="43.2" x14ac:dyDescent="0.3">
      <c r="B23" s="148">
        <v>12</v>
      </c>
      <c r="C23" s="169" t="s">
        <v>646</v>
      </c>
      <c r="D23" s="907">
        <v>0</v>
      </c>
      <c r="E23" s="907">
        <v>0</v>
      </c>
      <c r="F23" s="907">
        <v>0</v>
      </c>
      <c r="G23" s="907">
        <v>0</v>
      </c>
      <c r="H23" s="907">
        <v>0</v>
      </c>
      <c r="I23" s="907">
        <v>0</v>
      </c>
      <c r="J23" s="907">
        <v>0</v>
      </c>
      <c r="K23" s="907">
        <v>0</v>
      </c>
    </row>
    <row r="24" spans="2:11" x14ac:dyDescent="0.3">
      <c r="B24" s="148">
        <v>13</v>
      </c>
      <c r="C24" s="169" t="s">
        <v>647</v>
      </c>
      <c r="D24" s="907">
        <v>3241670233.0953846</v>
      </c>
      <c r="E24" s="907">
        <v>5436144478.3738461</v>
      </c>
      <c r="F24" s="907">
        <v>8157174869.5623074</v>
      </c>
      <c r="G24" s="907">
        <v>4874151440.4115381</v>
      </c>
      <c r="H24" s="907">
        <v>179121282.15211543</v>
      </c>
      <c r="I24" s="907">
        <v>292207155.00596154</v>
      </c>
      <c r="J24" s="907">
        <v>428125812.92834628</v>
      </c>
      <c r="K24" s="907">
        <v>253000589.61173075</v>
      </c>
    </row>
    <row r="25" spans="2:11" ht="28.8" x14ac:dyDescent="0.3">
      <c r="B25" s="148">
        <v>14</v>
      </c>
      <c r="C25" s="147" t="s">
        <v>648</v>
      </c>
      <c r="D25" s="907">
        <v>51940857.379230767</v>
      </c>
      <c r="E25" s="907">
        <v>53190388.336923078</v>
      </c>
      <c r="F25" s="907">
        <v>48651072.439999998</v>
      </c>
      <c r="G25" s="907">
        <v>37908307.545384616</v>
      </c>
      <c r="H25" s="907">
        <v>12769434</v>
      </c>
      <c r="I25" s="907">
        <v>13275395.153846154</v>
      </c>
      <c r="J25" s="907">
        <v>6500488.769230769</v>
      </c>
      <c r="K25" s="907">
        <v>1127301.6153846155</v>
      </c>
    </row>
    <row r="26" spans="2:11" ht="28.8" x14ac:dyDescent="0.3">
      <c r="B26" s="148">
        <v>15</v>
      </c>
      <c r="C26" s="147" t="s">
        <v>649</v>
      </c>
      <c r="D26" s="907">
        <v>0</v>
      </c>
      <c r="E26" s="907">
        <v>0</v>
      </c>
      <c r="F26" s="907">
        <v>0</v>
      </c>
      <c r="G26" s="907">
        <v>0</v>
      </c>
      <c r="H26" s="907">
        <v>0</v>
      </c>
      <c r="I26" s="907">
        <v>0</v>
      </c>
      <c r="J26" s="907">
        <v>0</v>
      </c>
      <c r="K26" s="907">
        <v>0</v>
      </c>
    </row>
    <row r="27" spans="2:11" ht="28.8" x14ac:dyDescent="0.3">
      <c r="B27" s="148">
        <v>16</v>
      </c>
      <c r="C27" s="147" t="s">
        <v>650</v>
      </c>
      <c r="D27" s="1221"/>
      <c r="E27" s="1221"/>
      <c r="F27" s="1221"/>
      <c r="G27" s="1221"/>
      <c r="H27" s="907">
        <v>1924258985.5823615</v>
      </c>
      <c r="I27" s="907">
        <v>1306345908.5018077</v>
      </c>
      <c r="J27" s="907">
        <v>3219644892.6561232</v>
      </c>
      <c r="K27" s="907">
        <v>5022541359.8234997</v>
      </c>
    </row>
    <row r="28" spans="2:11" x14ac:dyDescent="0.3">
      <c r="B28" s="1222" t="s">
        <v>651</v>
      </c>
      <c r="C28" s="1222"/>
      <c r="D28" s="1222"/>
      <c r="E28" s="1222"/>
      <c r="F28" s="1222"/>
      <c r="G28" s="1222"/>
      <c r="H28" s="1222"/>
      <c r="I28" s="1222"/>
      <c r="J28" s="1222"/>
      <c r="K28" s="1222"/>
    </row>
    <row r="29" spans="2:11" ht="28.8" x14ac:dyDescent="0.3">
      <c r="B29" s="148">
        <v>17</v>
      </c>
      <c r="C29" s="147" t="s">
        <v>652</v>
      </c>
      <c r="D29" s="907">
        <v>1660153846.1538463</v>
      </c>
      <c r="E29" s="907">
        <v>795153846.15384614</v>
      </c>
      <c r="F29" s="907">
        <v>836692307.69230771</v>
      </c>
      <c r="G29" s="907">
        <v>1997153846.1538463</v>
      </c>
      <c r="H29" s="907">
        <v>0</v>
      </c>
      <c r="I29" s="907">
        <v>0</v>
      </c>
      <c r="J29" s="907">
        <v>0</v>
      </c>
      <c r="K29" s="907">
        <v>0</v>
      </c>
    </row>
    <row r="30" spans="2:11" ht="28.8" x14ac:dyDescent="0.3">
      <c r="B30" s="148">
        <v>18</v>
      </c>
      <c r="C30" s="147" t="s">
        <v>653</v>
      </c>
      <c r="D30" s="907">
        <v>684713189.72461557</v>
      </c>
      <c r="E30" s="907">
        <v>603252018.67384601</v>
      </c>
      <c r="F30" s="907">
        <v>552266423.27384615</v>
      </c>
      <c r="G30" s="907">
        <v>761160528.783077</v>
      </c>
      <c r="H30" s="907">
        <v>541743200.89846158</v>
      </c>
      <c r="I30" s="907">
        <v>453454015.51884609</v>
      </c>
      <c r="J30" s="907">
        <v>412342043.92923081</v>
      </c>
      <c r="K30" s="907">
        <v>631588018.70769238</v>
      </c>
    </row>
    <row r="31" spans="2:11" ht="28.8" x14ac:dyDescent="0.3">
      <c r="B31" s="148">
        <v>19</v>
      </c>
      <c r="C31" s="147" t="s">
        <v>654</v>
      </c>
      <c r="D31" s="907">
        <v>0</v>
      </c>
      <c r="E31" s="907">
        <v>48992307.692307696</v>
      </c>
      <c r="F31" s="907">
        <v>730125868.25384617</v>
      </c>
      <c r="G31" s="907">
        <v>0</v>
      </c>
      <c r="H31" s="907">
        <v>0</v>
      </c>
      <c r="I31" s="907">
        <v>48992307.692307696</v>
      </c>
      <c r="J31" s="907">
        <v>730125868.25384617</v>
      </c>
      <c r="K31" s="907">
        <v>0</v>
      </c>
    </row>
    <row r="32" spans="2:11" x14ac:dyDescent="0.3">
      <c r="B32" s="1214" t="s">
        <v>655</v>
      </c>
      <c r="C32" s="1223" t="s">
        <v>656</v>
      </c>
      <c r="D32" s="1221"/>
      <c r="E32" s="1221"/>
      <c r="F32" s="1221"/>
      <c r="G32" s="1221"/>
      <c r="H32" s="51">
        <v>0</v>
      </c>
      <c r="I32" s="51">
        <v>0</v>
      </c>
      <c r="J32" s="51">
        <v>0</v>
      </c>
      <c r="K32" s="51">
        <v>0</v>
      </c>
    </row>
    <row r="33" spans="2:11" x14ac:dyDescent="0.3">
      <c r="B33" s="1214"/>
      <c r="C33" s="1223"/>
      <c r="D33" s="1221"/>
      <c r="E33" s="1221"/>
      <c r="F33" s="1221"/>
      <c r="G33" s="1221"/>
      <c r="H33" s="51"/>
      <c r="I33" s="51"/>
      <c r="J33" s="51"/>
      <c r="K33" s="51"/>
    </row>
    <row r="34" spans="2:11" x14ac:dyDescent="0.3">
      <c r="B34" s="1214" t="s">
        <v>657</v>
      </c>
      <c r="C34" s="1223" t="s">
        <v>658</v>
      </c>
      <c r="D34" s="1221"/>
      <c r="E34" s="1221"/>
      <c r="F34" s="1221"/>
      <c r="G34" s="1221"/>
      <c r="H34" s="51">
        <v>0</v>
      </c>
      <c r="I34" s="51">
        <v>0</v>
      </c>
      <c r="J34" s="51">
        <v>0</v>
      </c>
      <c r="K34" s="51">
        <v>0</v>
      </c>
    </row>
    <row r="35" spans="2:11" x14ac:dyDescent="0.3">
      <c r="B35" s="1214"/>
      <c r="C35" s="1223"/>
      <c r="D35" s="1221"/>
      <c r="E35" s="1221"/>
      <c r="F35" s="1221"/>
      <c r="G35" s="1221"/>
      <c r="H35" s="51"/>
      <c r="I35" s="51"/>
      <c r="J35" s="51"/>
      <c r="K35" s="51"/>
    </row>
    <row r="36" spans="2:11" ht="28.8" x14ac:dyDescent="0.3">
      <c r="B36" s="148">
        <v>20</v>
      </c>
      <c r="C36" s="147" t="s">
        <v>659</v>
      </c>
      <c r="D36" s="907">
        <v>2344867035.8784618</v>
      </c>
      <c r="E36" s="907">
        <v>1447398172.5199997</v>
      </c>
      <c r="F36" s="907">
        <v>2119084599.2200003</v>
      </c>
      <c r="G36" s="907">
        <v>2758314374.9369235</v>
      </c>
      <c r="H36" s="907">
        <v>541743200.89846158</v>
      </c>
      <c r="I36" s="907">
        <v>502446323.21115381</v>
      </c>
      <c r="J36" s="907">
        <v>1142467912.1830769</v>
      </c>
      <c r="K36" s="907">
        <v>631588018.70769238</v>
      </c>
    </row>
    <row r="37" spans="2:11" x14ac:dyDescent="0.3">
      <c r="B37" s="1214" t="s">
        <v>286</v>
      </c>
      <c r="C37" s="1227" t="s">
        <v>660</v>
      </c>
      <c r="D37" s="1225"/>
      <c r="E37" s="1225"/>
      <c r="F37" s="1225"/>
      <c r="G37" s="1225"/>
      <c r="H37" s="908"/>
      <c r="I37" s="1224"/>
      <c r="J37" s="1224"/>
      <c r="K37" s="1224"/>
    </row>
    <row r="38" spans="2:11" x14ac:dyDescent="0.3">
      <c r="B38" s="1214"/>
      <c r="C38" s="1227"/>
      <c r="D38" s="1226"/>
      <c r="E38" s="1226"/>
      <c r="F38" s="1226"/>
      <c r="G38" s="1226"/>
      <c r="H38" s="909"/>
      <c r="I38" s="1224"/>
      <c r="J38" s="1224"/>
      <c r="K38" s="1224"/>
    </row>
    <row r="39" spans="2:11" x14ac:dyDescent="0.3">
      <c r="B39" s="1214" t="s">
        <v>288</v>
      </c>
      <c r="C39" s="1227" t="s">
        <v>661</v>
      </c>
      <c r="D39" s="1225"/>
      <c r="E39" s="1225"/>
      <c r="F39" s="1225"/>
      <c r="G39" s="1225"/>
      <c r="H39" s="1225"/>
      <c r="I39" s="1224"/>
      <c r="J39" s="1224"/>
      <c r="K39" s="1224"/>
    </row>
    <row r="40" spans="2:11" x14ac:dyDescent="0.3">
      <c r="B40" s="1214"/>
      <c r="C40" s="1227"/>
      <c r="D40" s="1226"/>
      <c r="E40" s="1226"/>
      <c r="F40" s="1226"/>
      <c r="G40" s="1226"/>
      <c r="H40" s="1226"/>
      <c r="I40" s="1224"/>
      <c r="J40" s="1224"/>
      <c r="K40" s="1224"/>
    </row>
    <row r="41" spans="2:11" x14ac:dyDescent="0.3">
      <c r="B41" s="1214" t="s">
        <v>290</v>
      </c>
      <c r="C41" s="1227" t="s">
        <v>662</v>
      </c>
      <c r="D41" s="907">
        <v>2344867035.8784618</v>
      </c>
      <c r="E41" s="907">
        <v>1447398172.52</v>
      </c>
      <c r="F41" s="907">
        <v>2119084599.22</v>
      </c>
      <c r="G41" s="907">
        <v>2758314374.936923</v>
      </c>
      <c r="H41" s="907">
        <v>541743200.89846158</v>
      </c>
      <c r="I41" s="907">
        <v>502446323.21115381</v>
      </c>
      <c r="J41" s="907">
        <v>1142467912.1830769</v>
      </c>
      <c r="K41" s="907">
        <v>631588018.70769238</v>
      </c>
    </row>
    <row r="42" spans="2:11" x14ac:dyDescent="0.3">
      <c r="B42" s="1214"/>
      <c r="C42" s="1227"/>
      <c r="D42" s="907"/>
      <c r="E42" s="907"/>
      <c r="F42" s="907"/>
      <c r="G42" s="907"/>
      <c r="H42" s="907"/>
      <c r="I42" s="907"/>
      <c r="J42" s="907"/>
      <c r="K42" s="907"/>
    </row>
    <row r="43" spans="2:11" x14ac:dyDescent="0.3">
      <c r="B43" s="1228" t="s">
        <v>663</v>
      </c>
      <c r="C43" s="1229"/>
      <c r="D43" s="1229"/>
      <c r="E43" s="1229"/>
      <c r="F43" s="1229"/>
      <c r="G43" s="1229"/>
      <c r="H43" s="1229"/>
      <c r="I43" s="1229"/>
      <c r="J43" s="1229"/>
      <c r="K43" s="1230"/>
    </row>
    <row r="44" spans="2:11" x14ac:dyDescent="0.3">
      <c r="B44" s="171" t="s">
        <v>664</v>
      </c>
      <c r="C44" s="126" t="s">
        <v>665</v>
      </c>
      <c r="D44" s="1231"/>
      <c r="E44" s="1231"/>
      <c r="F44" s="1231"/>
      <c r="G44" s="1231"/>
      <c r="H44" s="910">
        <v>5998155295.9192305</v>
      </c>
      <c r="I44" s="910">
        <v>5269137178.4007692</v>
      </c>
      <c r="J44" s="910">
        <v>5437809230.5415382</v>
      </c>
      <c r="K44" s="910">
        <v>9968821737.8753891</v>
      </c>
    </row>
    <row r="45" spans="2:11" ht="28.8" x14ac:dyDescent="0.3">
      <c r="B45" s="171">
        <v>22</v>
      </c>
      <c r="C45" s="23" t="s">
        <v>666</v>
      </c>
      <c r="D45" s="1231"/>
      <c r="E45" s="1231"/>
      <c r="F45" s="1231"/>
      <c r="G45" s="1231"/>
      <c r="H45" s="910">
        <v>1382746064.4712694</v>
      </c>
      <c r="I45" s="910">
        <v>803899585.29065382</v>
      </c>
      <c r="J45" s="910">
        <v>2450860884.0445766</v>
      </c>
      <c r="K45" s="910">
        <v>4390953341.1158085</v>
      </c>
    </row>
    <row r="46" spans="2:11" x14ac:dyDescent="0.3">
      <c r="B46" s="171">
        <v>23</v>
      </c>
      <c r="C46" s="126" t="s">
        <v>667</v>
      </c>
      <c r="D46" s="1231"/>
      <c r="E46" s="1231"/>
      <c r="F46" s="1231"/>
      <c r="G46" s="1231"/>
      <c r="H46" s="911">
        <v>4.3378574345917871</v>
      </c>
      <c r="I46" s="911">
        <v>6.5544718206263122</v>
      </c>
      <c r="J46" s="911">
        <v>2.2187343500165122</v>
      </c>
      <c r="K46" s="911">
        <v>2.2703091933430009</v>
      </c>
    </row>
    <row r="48" spans="2:11" x14ac:dyDescent="0.3">
      <c r="B48" s="110"/>
    </row>
  </sheetData>
  <mergeCells count="39">
    <mergeCell ref="B43:K43"/>
    <mergeCell ref="D44:G44"/>
    <mergeCell ref="D45:G45"/>
    <mergeCell ref="D46:G46"/>
    <mergeCell ref="B41:B42"/>
    <mergeCell ref="C41:C42"/>
    <mergeCell ref="B39:B40"/>
    <mergeCell ref="C39:C40"/>
    <mergeCell ref="I39:I40"/>
    <mergeCell ref="J39:J40"/>
    <mergeCell ref="K39:K40"/>
    <mergeCell ref="D39:D40"/>
    <mergeCell ref="E39:E40"/>
    <mergeCell ref="F39:F40"/>
    <mergeCell ref="G39:G40"/>
    <mergeCell ref="H39:H40"/>
    <mergeCell ref="B37:B38"/>
    <mergeCell ref="C37:C38"/>
    <mergeCell ref="I37:I38"/>
    <mergeCell ref="J37:J38"/>
    <mergeCell ref="B34:B35"/>
    <mergeCell ref="C34:C35"/>
    <mergeCell ref="D34:G35"/>
    <mergeCell ref="K37:K38"/>
    <mergeCell ref="D37:D38"/>
    <mergeCell ref="E37:E38"/>
    <mergeCell ref="F37:F38"/>
    <mergeCell ref="G37:G38"/>
    <mergeCell ref="D27:G27"/>
    <mergeCell ref="B28:K28"/>
    <mergeCell ref="B32:B33"/>
    <mergeCell ref="C32:C33"/>
    <mergeCell ref="D32:G33"/>
    <mergeCell ref="D20:G20"/>
    <mergeCell ref="D7:G7"/>
    <mergeCell ref="H7:K7"/>
    <mergeCell ref="B10:K10"/>
    <mergeCell ref="D11:G11"/>
    <mergeCell ref="B12:K12"/>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theme="5" tint="0.79998168889431442"/>
  </sheetPr>
  <dimension ref="A3:D13"/>
  <sheetViews>
    <sheetView showGridLines="0" zoomScaleNormal="100" workbookViewId="0"/>
  </sheetViews>
  <sheetFormatPr defaultRowHeight="14.4" x14ac:dyDescent="0.3"/>
  <cols>
    <col min="3" max="3" width="65.44140625" customWidth="1"/>
    <col min="4" max="4" width="109.109375" customWidth="1"/>
  </cols>
  <sheetData>
    <row r="3" spans="1:4" x14ac:dyDescent="0.3">
      <c r="B3" s="168" t="s">
        <v>611</v>
      </c>
    </row>
    <row r="4" spans="1:4" x14ac:dyDescent="0.3">
      <c r="B4" s="73" t="s">
        <v>668</v>
      </c>
    </row>
    <row r="5" spans="1:4" ht="15.6" x14ac:dyDescent="0.3">
      <c r="B5" s="163"/>
    </row>
    <row r="6" spans="1:4" x14ac:dyDescent="0.3">
      <c r="B6" s="21" t="s">
        <v>118</v>
      </c>
      <c r="C6" s="1232" t="s">
        <v>125</v>
      </c>
      <c r="D6" s="1233"/>
    </row>
    <row r="7" spans="1:4" ht="153" customHeight="1" x14ac:dyDescent="0.3">
      <c r="A7" s="144"/>
      <c r="B7" s="21" t="s">
        <v>113</v>
      </c>
      <c r="C7" s="172" t="s">
        <v>669</v>
      </c>
      <c r="D7" s="914" t="s">
        <v>2271</v>
      </c>
    </row>
    <row r="8" spans="1:4" ht="77.25" customHeight="1" x14ac:dyDescent="0.3">
      <c r="A8" s="144"/>
      <c r="B8" s="21" t="s">
        <v>115</v>
      </c>
      <c r="C8" s="172" t="s">
        <v>670</v>
      </c>
      <c r="D8" s="914" t="s">
        <v>2272</v>
      </c>
    </row>
    <row r="9" spans="1:4" ht="111" customHeight="1" x14ac:dyDescent="0.3">
      <c r="A9" s="144"/>
      <c r="B9" s="30" t="s">
        <v>150</v>
      </c>
      <c r="C9" s="172" t="s">
        <v>671</v>
      </c>
      <c r="D9" s="914" t="s">
        <v>2273</v>
      </c>
    </row>
    <row r="10" spans="1:4" ht="15.6" x14ac:dyDescent="0.3">
      <c r="A10" s="144"/>
      <c r="B10" s="21" t="s">
        <v>135</v>
      </c>
      <c r="C10" s="172" t="s">
        <v>672</v>
      </c>
      <c r="D10" s="914" t="s">
        <v>2167</v>
      </c>
    </row>
    <row r="11" spans="1:4" ht="15.6" x14ac:dyDescent="0.3">
      <c r="A11" s="144"/>
      <c r="B11" s="30" t="s">
        <v>137</v>
      </c>
      <c r="C11" s="172" t="s">
        <v>673</v>
      </c>
      <c r="D11" s="914" t="s">
        <v>2168</v>
      </c>
    </row>
    <row r="12" spans="1:4" ht="15.6" x14ac:dyDescent="0.3">
      <c r="A12" s="144"/>
      <c r="B12" s="21" t="s">
        <v>140</v>
      </c>
      <c r="C12" s="172" t="s">
        <v>674</v>
      </c>
      <c r="D12" s="914" t="s">
        <v>2169</v>
      </c>
    </row>
    <row r="13" spans="1:4" ht="62.4" x14ac:dyDescent="0.3">
      <c r="A13" s="144"/>
      <c r="B13" s="21" t="s">
        <v>143</v>
      </c>
      <c r="C13" s="172" t="s">
        <v>675</v>
      </c>
      <c r="D13" s="914" t="s">
        <v>2170</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tabColor theme="9" tint="0.79998168889431442"/>
  </sheetPr>
  <dimension ref="B2:H44"/>
  <sheetViews>
    <sheetView showGridLines="0" topLeftCell="A31" zoomScaleNormal="100" zoomScalePageLayoutView="85" workbookViewId="0">
      <selection activeCell="J27" sqref="J27"/>
    </sheetView>
  </sheetViews>
  <sheetFormatPr defaultColWidth="9.109375" defaultRowHeight="14.4" x14ac:dyDescent="0.3"/>
  <cols>
    <col min="1" max="1" width="3.5546875" customWidth="1"/>
    <col min="3" max="3" width="39.44140625" customWidth="1"/>
    <col min="4" max="4" width="13.88671875" customWidth="1"/>
    <col min="5" max="5" width="16" customWidth="1"/>
    <col min="6" max="6" width="18.44140625" customWidth="1"/>
    <col min="7" max="7" width="14.33203125" customWidth="1"/>
    <col min="8" max="8" width="17.88671875" customWidth="1"/>
    <col min="9" max="9" width="16.88671875" customWidth="1"/>
    <col min="10" max="10" width="18.5546875" customWidth="1"/>
  </cols>
  <sheetData>
    <row r="2" spans="2:8" ht="18" x14ac:dyDescent="0.3">
      <c r="B2" s="564" t="s">
        <v>612</v>
      </c>
    </row>
    <row r="3" spans="2:8" x14ac:dyDescent="0.3">
      <c r="B3" s="73" t="s">
        <v>676</v>
      </c>
    </row>
    <row r="4" spans="2:8" s="73" customFormat="1" ht="15" thickBot="1" x14ac:dyDescent="0.35"/>
    <row r="5" spans="2:8" ht="15" thickBot="1" x14ac:dyDescent="0.35">
      <c r="B5" s="1234"/>
      <c r="C5" s="1235"/>
      <c r="D5" s="173" t="s">
        <v>6</v>
      </c>
      <c r="E5" s="173" t="s">
        <v>7</v>
      </c>
      <c r="F5" s="174" t="s">
        <v>8</v>
      </c>
      <c r="G5" s="175" t="s">
        <v>43</v>
      </c>
      <c r="H5" s="176" t="s">
        <v>44</v>
      </c>
    </row>
    <row r="6" spans="2:8" ht="15.75" customHeight="1" thickBot="1" x14ac:dyDescent="0.35">
      <c r="B6" s="1236" t="s">
        <v>677</v>
      </c>
      <c r="C6" s="1237"/>
      <c r="D6" s="1240" t="s">
        <v>678</v>
      </c>
      <c r="E6" s="1241"/>
      <c r="F6" s="1241"/>
      <c r="G6" s="1242"/>
      <c r="H6" s="1243" t="s">
        <v>679</v>
      </c>
    </row>
    <row r="7" spans="2:8" ht="15" customHeight="1" thickBot="1" x14ac:dyDescent="0.35">
      <c r="B7" s="1238"/>
      <c r="C7" s="1239"/>
      <c r="D7" s="177" t="s">
        <v>680</v>
      </c>
      <c r="E7" s="177" t="s">
        <v>681</v>
      </c>
      <c r="F7" s="177" t="s">
        <v>682</v>
      </c>
      <c r="G7" s="178" t="s">
        <v>683</v>
      </c>
      <c r="H7" s="1244"/>
    </row>
    <row r="8" spans="2:8" ht="15" thickBot="1" x14ac:dyDescent="0.35">
      <c r="B8" s="179" t="s">
        <v>684</v>
      </c>
      <c r="C8" s="180"/>
      <c r="D8" s="180"/>
      <c r="E8" s="181"/>
      <c r="F8" s="180"/>
      <c r="G8" s="180"/>
      <c r="H8" s="182"/>
    </row>
    <row r="9" spans="2:8" ht="15" thickBot="1" x14ac:dyDescent="0.35">
      <c r="B9" s="1036">
        <v>1</v>
      </c>
      <c r="C9" s="1037" t="s">
        <v>685</v>
      </c>
      <c r="D9" s="886">
        <v>7959278552.1300001</v>
      </c>
      <c r="E9" s="892" t="s">
        <v>2198</v>
      </c>
      <c r="F9" s="897" t="s">
        <v>2198</v>
      </c>
      <c r="G9" s="887">
        <v>87980908.780000001</v>
      </c>
      <c r="H9" s="888">
        <v>8047259460.9099998</v>
      </c>
    </row>
    <row r="10" spans="2:8" ht="15" thickBot="1" x14ac:dyDescent="0.35">
      <c r="B10" s="1038">
        <v>2</v>
      </c>
      <c r="C10" s="1039" t="s">
        <v>686</v>
      </c>
      <c r="D10" s="889">
        <v>7959278552.1300001</v>
      </c>
      <c r="E10" s="889">
        <v>0</v>
      </c>
      <c r="F10" s="1040">
        <v>0</v>
      </c>
      <c r="G10" s="890">
        <v>87980908.780000001</v>
      </c>
      <c r="H10" s="891">
        <v>8047259460.9099998</v>
      </c>
    </row>
    <row r="11" spans="2:8" ht="15" thickBot="1" x14ac:dyDescent="0.35">
      <c r="B11" s="1038">
        <v>3</v>
      </c>
      <c r="C11" s="1039" t="s">
        <v>687</v>
      </c>
      <c r="D11" s="1041"/>
      <c r="E11" s="889">
        <v>0</v>
      </c>
      <c r="F11" s="1040">
        <v>0</v>
      </c>
      <c r="G11" s="890">
        <v>0</v>
      </c>
      <c r="H11" s="891" t="s">
        <v>2198</v>
      </c>
    </row>
    <row r="12" spans="2:8" ht="15" thickBot="1" x14ac:dyDescent="0.35">
      <c r="B12" s="1042">
        <v>4</v>
      </c>
      <c r="C12" s="1037" t="s">
        <v>688</v>
      </c>
      <c r="D12" s="1041"/>
      <c r="E12" s="892">
        <v>57442726050.279999</v>
      </c>
      <c r="F12" s="897">
        <v>179759644.50999999</v>
      </c>
      <c r="G12" s="895">
        <v>305623048.42000002</v>
      </c>
      <c r="H12" s="893">
        <v>53743213994.757004</v>
      </c>
    </row>
    <row r="13" spans="2:8" ht="15" thickBot="1" x14ac:dyDescent="0.35">
      <c r="B13" s="1038">
        <v>5</v>
      </c>
      <c r="C13" s="1039" t="s">
        <v>637</v>
      </c>
      <c r="D13" s="1041"/>
      <c r="E13" s="894">
        <v>31452842433.529999</v>
      </c>
      <c r="F13" s="899">
        <v>94233986.989999995</v>
      </c>
      <c r="G13" s="890">
        <v>277958189.81</v>
      </c>
      <c r="H13" s="891">
        <v>30247680789.304001</v>
      </c>
    </row>
    <row r="14" spans="2:8" ht="15" thickBot="1" x14ac:dyDescent="0.35">
      <c r="B14" s="1038">
        <v>6</v>
      </c>
      <c r="C14" s="1039" t="s">
        <v>638</v>
      </c>
      <c r="D14" s="1041"/>
      <c r="E14" s="894">
        <v>25989883616.75</v>
      </c>
      <c r="F14" s="899">
        <v>85525657.519999996</v>
      </c>
      <c r="G14" s="890">
        <v>27664858.609999999</v>
      </c>
      <c r="H14" s="891">
        <v>23495533205.452999</v>
      </c>
    </row>
    <row r="15" spans="2:8" ht="15" thickBot="1" x14ac:dyDescent="0.35">
      <c r="B15" s="1042">
        <v>7</v>
      </c>
      <c r="C15" s="1037" t="s">
        <v>689</v>
      </c>
      <c r="D15" s="1041"/>
      <c r="E15" s="892">
        <v>1403829740.8399999</v>
      </c>
      <c r="F15" s="897">
        <v>1131997777.78</v>
      </c>
      <c r="G15" s="895">
        <v>10641833778.109999</v>
      </c>
      <c r="H15" s="893">
        <v>11208228620.75</v>
      </c>
    </row>
    <row r="16" spans="2:8" ht="15" thickBot="1" x14ac:dyDescent="0.35">
      <c r="B16" s="1038">
        <v>8</v>
      </c>
      <c r="C16" s="1039" t="s">
        <v>690</v>
      </c>
      <c r="D16" s="1041"/>
      <c r="E16" s="1043">
        <v>0</v>
      </c>
      <c r="F16" s="899">
        <v>0</v>
      </c>
      <c r="G16" s="890">
        <v>0</v>
      </c>
      <c r="H16" s="891">
        <v>0</v>
      </c>
    </row>
    <row r="17" spans="2:8" ht="15" thickBot="1" x14ac:dyDescent="0.35">
      <c r="B17" s="1038">
        <v>9</v>
      </c>
      <c r="C17" s="1044" t="s">
        <v>691</v>
      </c>
      <c r="D17" s="1041"/>
      <c r="E17" s="894">
        <v>1403829740.8399999</v>
      </c>
      <c r="F17" s="899">
        <v>1131997777.78</v>
      </c>
      <c r="G17" s="890">
        <v>10641833778.109999</v>
      </c>
      <c r="H17" s="891">
        <v>11208228620.75</v>
      </c>
    </row>
    <row r="18" spans="2:8" ht="15" thickBot="1" x14ac:dyDescent="0.35">
      <c r="B18" s="1042">
        <v>10</v>
      </c>
      <c r="C18" s="1037" t="s">
        <v>692</v>
      </c>
      <c r="D18" s="1041"/>
      <c r="E18" s="892" t="s">
        <v>2198</v>
      </c>
      <c r="F18" s="897" t="s">
        <v>2198</v>
      </c>
      <c r="G18" s="895" t="s">
        <v>2198</v>
      </c>
      <c r="H18" s="893" t="s">
        <v>2198</v>
      </c>
    </row>
    <row r="19" spans="2:8" ht="15" thickBot="1" x14ac:dyDescent="0.35">
      <c r="B19" s="1042">
        <v>11</v>
      </c>
      <c r="C19" s="1037" t="s">
        <v>693</v>
      </c>
      <c r="D19" s="892">
        <v>0</v>
      </c>
      <c r="E19" s="892">
        <v>124247890.39</v>
      </c>
      <c r="F19" s="897">
        <v>9435722.9000000004</v>
      </c>
      <c r="G19" s="895">
        <v>1058045534.66</v>
      </c>
      <c r="H19" s="893">
        <v>1062763396.11</v>
      </c>
    </row>
    <row r="20" spans="2:8" ht="15" thickBot="1" x14ac:dyDescent="0.35">
      <c r="B20" s="1038">
        <v>12</v>
      </c>
      <c r="C20" s="1039" t="s">
        <v>694</v>
      </c>
      <c r="D20" s="894">
        <v>0</v>
      </c>
      <c r="E20" s="1041"/>
      <c r="F20" s="1045"/>
      <c r="G20" s="1046"/>
      <c r="H20" s="1047"/>
    </row>
    <row r="21" spans="2:8" ht="43.8" thickBot="1" x14ac:dyDescent="0.35">
      <c r="B21" s="1038">
        <v>13</v>
      </c>
      <c r="C21" s="1039" t="s">
        <v>695</v>
      </c>
      <c r="D21" s="1041"/>
      <c r="E21" s="894">
        <v>124247890.39</v>
      </c>
      <c r="F21" s="899">
        <v>9435722.9000000004</v>
      </c>
      <c r="G21" s="890">
        <v>1058045534.66</v>
      </c>
      <c r="H21" s="891">
        <v>1062763396.11</v>
      </c>
    </row>
    <row r="22" spans="2:8" ht="15" thickBot="1" x14ac:dyDescent="0.35">
      <c r="B22" s="1048">
        <v>14</v>
      </c>
      <c r="C22" s="1049" t="s">
        <v>100</v>
      </c>
      <c r="D22" s="1050"/>
      <c r="E22" s="1050"/>
      <c r="F22" s="1051"/>
      <c r="G22" s="1052"/>
      <c r="H22" s="896">
        <v>74061465472.526993</v>
      </c>
    </row>
    <row r="23" spans="2:8" ht="23.25" customHeight="1" thickBot="1" x14ac:dyDescent="0.35">
      <c r="B23" s="1245" t="s">
        <v>696</v>
      </c>
      <c r="C23" s="1246"/>
      <c r="D23" s="1246"/>
      <c r="E23" s="1246"/>
      <c r="F23" s="1246"/>
      <c r="G23" s="1246"/>
      <c r="H23" s="1247"/>
    </row>
    <row r="24" spans="2:8" ht="15" thickBot="1" x14ac:dyDescent="0.35">
      <c r="B24" s="1042">
        <v>15</v>
      </c>
      <c r="C24" s="1037" t="s">
        <v>634</v>
      </c>
      <c r="D24" s="1053"/>
      <c r="E24" s="1054"/>
      <c r="F24" s="1055"/>
      <c r="G24" s="1056"/>
      <c r="H24" s="893">
        <v>0</v>
      </c>
    </row>
    <row r="25" spans="2:8" ht="29.4" thickBot="1" x14ac:dyDescent="0.35">
      <c r="B25" s="1042" t="s">
        <v>697</v>
      </c>
      <c r="C25" s="1037" t="s">
        <v>698</v>
      </c>
      <c r="D25" s="1057"/>
      <c r="E25" s="892">
        <v>0</v>
      </c>
      <c r="F25" s="892">
        <v>0</v>
      </c>
      <c r="G25" s="898">
        <v>0</v>
      </c>
      <c r="H25" s="893" t="s">
        <v>2198</v>
      </c>
    </row>
    <row r="26" spans="2:8" ht="29.4" thickBot="1" x14ac:dyDescent="0.35">
      <c r="B26" s="1042">
        <v>16</v>
      </c>
      <c r="C26" s="1037" t="s">
        <v>699</v>
      </c>
      <c r="D26" s="1053"/>
      <c r="E26" s="892">
        <v>0</v>
      </c>
      <c r="F26" s="897">
        <v>0</v>
      </c>
      <c r="G26" s="898">
        <v>0</v>
      </c>
      <c r="H26" s="893" t="s">
        <v>2198</v>
      </c>
    </row>
    <row r="27" spans="2:8" ht="15" thickBot="1" x14ac:dyDescent="0.35">
      <c r="B27" s="189">
        <v>17</v>
      </c>
      <c r="C27" s="183" t="s">
        <v>700</v>
      </c>
      <c r="D27" s="197"/>
      <c r="E27" s="892">
        <v>2114232048.23</v>
      </c>
      <c r="F27" s="897">
        <v>2135606772.0799999</v>
      </c>
      <c r="G27" s="898">
        <v>68203391972.120003</v>
      </c>
      <c r="H27" s="893">
        <v>56191392052.917</v>
      </c>
    </row>
    <row r="28" spans="2:8" ht="58.2" thickBot="1" x14ac:dyDescent="0.35">
      <c r="B28" s="186">
        <v>18</v>
      </c>
      <c r="C28" s="199" t="s">
        <v>701</v>
      </c>
      <c r="D28" s="197"/>
      <c r="E28" s="191" t="s">
        <v>2198</v>
      </c>
      <c r="F28" s="192" t="s">
        <v>2198</v>
      </c>
      <c r="G28" s="174"/>
      <c r="H28" s="188" t="s">
        <v>2198</v>
      </c>
    </row>
    <row r="29" spans="2:8" ht="58.2" thickBot="1" x14ac:dyDescent="0.35">
      <c r="B29" s="186">
        <v>19</v>
      </c>
      <c r="C29" s="187" t="s">
        <v>702</v>
      </c>
      <c r="D29" s="197"/>
      <c r="E29" s="894">
        <v>23548706.719999999</v>
      </c>
      <c r="F29" s="192">
        <v>0</v>
      </c>
      <c r="G29" s="174">
        <v>0</v>
      </c>
      <c r="H29" s="891">
        <v>2354870.6719999998</v>
      </c>
    </row>
    <row r="30" spans="2:8" ht="58.2" thickBot="1" x14ac:dyDescent="0.35">
      <c r="B30" s="186">
        <v>20</v>
      </c>
      <c r="C30" s="187" t="s">
        <v>703</v>
      </c>
      <c r="D30" s="197"/>
      <c r="E30" s="894">
        <v>1726469758.1999998</v>
      </c>
      <c r="F30" s="899">
        <v>1781251400.79</v>
      </c>
      <c r="G30" s="900">
        <v>52261092717.93</v>
      </c>
      <c r="H30" s="891">
        <v>45375782426.845001</v>
      </c>
    </row>
    <row r="31" spans="2:8" ht="43.8" thickBot="1" x14ac:dyDescent="0.35">
      <c r="B31" s="186">
        <v>21</v>
      </c>
      <c r="C31" s="200" t="s">
        <v>704</v>
      </c>
      <c r="D31" s="197"/>
      <c r="E31" s="894">
        <v>105112379.13999999</v>
      </c>
      <c r="F31" s="899">
        <v>99781571.399999976</v>
      </c>
      <c r="G31" s="900">
        <v>4000034814.4399986</v>
      </c>
      <c r="H31" s="891">
        <v>2702469604.6540012</v>
      </c>
    </row>
    <row r="32" spans="2:8" ht="29.4" thickBot="1" x14ac:dyDescent="0.35">
      <c r="B32" s="186">
        <v>22</v>
      </c>
      <c r="C32" s="187" t="s">
        <v>705</v>
      </c>
      <c r="D32" s="197"/>
      <c r="E32" s="894">
        <v>364213583.31</v>
      </c>
      <c r="F32" s="899">
        <v>354355371.29000002</v>
      </c>
      <c r="G32" s="900">
        <v>15942299254.190001</v>
      </c>
      <c r="H32" s="891">
        <v>10813254755.4</v>
      </c>
    </row>
    <row r="33" spans="2:8" ht="43.8" thickBot="1" x14ac:dyDescent="0.35">
      <c r="B33" s="186">
        <v>23</v>
      </c>
      <c r="C33" s="200" t="s">
        <v>704</v>
      </c>
      <c r="D33" s="197"/>
      <c r="E33" s="894">
        <v>351712126.92000002</v>
      </c>
      <c r="F33" s="899">
        <v>342964793.93000001</v>
      </c>
      <c r="G33" s="900">
        <v>15484920439.82</v>
      </c>
      <c r="H33" s="891">
        <v>10412536746.309999</v>
      </c>
    </row>
    <row r="34" spans="2:8" ht="72.599999999999994" thickBot="1" x14ac:dyDescent="0.35">
      <c r="B34" s="186">
        <v>24</v>
      </c>
      <c r="C34" s="187" t="s">
        <v>706</v>
      </c>
      <c r="D34" s="197"/>
      <c r="E34" s="191">
        <v>0</v>
      </c>
      <c r="F34" s="192">
        <v>0</v>
      </c>
      <c r="G34" s="174">
        <v>0</v>
      </c>
      <c r="H34" s="188">
        <v>0</v>
      </c>
    </row>
    <row r="35" spans="2:8" ht="15" thickBot="1" x14ac:dyDescent="0.35">
      <c r="B35" s="189">
        <v>25</v>
      </c>
      <c r="C35" s="183" t="s">
        <v>707</v>
      </c>
      <c r="D35" s="197"/>
      <c r="E35" s="184" t="s">
        <v>2198</v>
      </c>
      <c r="F35" s="185" t="s">
        <v>2198</v>
      </c>
      <c r="G35" s="198" t="s">
        <v>2198</v>
      </c>
      <c r="H35" s="190" t="s">
        <v>2198</v>
      </c>
    </row>
    <row r="36" spans="2:8" ht="15" thickBot="1" x14ac:dyDescent="0.35">
      <c r="B36" s="189">
        <v>26</v>
      </c>
      <c r="C36" s="183" t="s">
        <v>708</v>
      </c>
      <c r="D36" s="184"/>
      <c r="E36" s="901">
        <v>170066325.06999999</v>
      </c>
      <c r="F36" s="902">
        <v>5080384.9800000004</v>
      </c>
      <c r="G36" s="903">
        <v>439913920.24000001</v>
      </c>
      <c r="H36" s="904">
        <v>613443934.74000001</v>
      </c>
    </row>
    <row r="37" spans="2:8" ht="15" thickBot="1" x14ac:dyDescent="0.35">
      <c r="B37" s="186">
        <v>27</v>
      </c>
      <c r="C37" s="187" t="s">
        <v>709</v>
      </c>
      <c r="D37" s="197"/>
      <c r="E37" s="197"/>
      <c r="F37" s="201"/>
      <c r="G37" s="174" t="s">
        <v>2198</v>
      </c>
      <c r="H37" s="202" t="s">
        <v>2198</v>
      </c>
    </row>
    <row r="38" spans="2:8" ht="43.8" thickBot="1" x14ac:dyDescent="0.35">
      <c r="B38" s="186">
        <v>28</v>
      </c>
      <c r="C38" s="187" t="s">
        <v>710</v>
      </c>
      <c r="D38" s="197"/>
      <c r="E38" s="173">
        <v>0</v>
      </c>
      <c r="F38" s="885"/>
      <c r="G38" s="175"/>
      <c r="H38" s="188">
        <v>0</v>
      </c>
    </row>
    <row r="39" spans="2:8" ht="15" thickBot="1" x14ac:dyDescent="0.35">
      <c r="B39" s="186">
        <v>29</v>
      </c>
      <c r="C39" s="187" t="s">
        <v>711</v>
      </c>
      <c r="D39" s="203"/>
      <c r="E39" s="173">
        <v>0</v>
      </c>
      <c r="F39" s="885"/>
      <c r="G39" s="175"/>
      <c r="H39" s="188" t="s">
        <v>2198</v>
      </c>
    </row>
    <row r="40" spans="2:8" ht="29.4" thickBot="1" x14ac:dyDescent="0.35">
      <c r="B40" s="186">
        <v>30</v>
      </c>
      <c r="C40" s="187" t="s">
        <v>712</v>
      </c>
      <c r="D40" s="197"/>
      <c r="E40" s="173">
        <v>0</v>
      </c>
      <c r="F40" s="885"/>
      <c r="G40" s="175"/>
      <c r="H40" s="188" t="s">
        <v>2198</v>
      </c>
    </row>
    <row r="41" spans="2:8" ht="29.4" thickBot="1" x14ac:dyDescent="0.35">
      <c r="B41" s="186">
        <v>31</v>
      </c>
      <c r="C41" s="187" t="s">
        <v>713</v>
      </c>
      <c r="D41" s="197"/>
      <c r="E41" s="905">
        <v>170066325.06999999</v>
      </c>
      <c r="F41" s="906">
        <v>5080384.9800000004</v>
      </c>
      <c r="G41" s="900">
        <v>439913920.24000001</v>
      </c>
      <c r="H41" s="891">
        <v>613443934.74000001</v>
      </c>
    </row>
    <row r="42" spans="2:8" ht="15" thickBot="1" x14ac:dyDescent="0.35">
      <c r="B42" s="189">
        <v>32</v>
      </c>
      <c r="C42" s="183" t="s">
        <v>714</v>
      </c>
      <c r="D42" s="197"/>
      <c r="E42" s="947">
        <v>3033871768.4299998</v>
      </c>
      <c r="F42" s="204" t="s">
        <v>2198</v>
      </c>
      <c r="G42" s="205" t="s">
        <v>2198</v>
      </c>
      <c r="H42" s="948">
        <v>151693588.4215</v>
      </c>
    </row>
    <row r="43" spans="2:8" ht="15" thickBot="1" x14ac:dyDescent="0.35">
      <c r="B43" s="193">
        <v>33</v>
      </c>
      <c r="C43" s="194" t="s">
        <v>715</v>
      </c>
      <c r="D43" s="195"/>
      <c r="E43" s="195"/>
      <c r="F43" s="196"/>
      <c r="G43" s="206"/>
      <c r="H43" s="896">
        <v>56956529576.078499</v>
      </c>
    </row>
    <row r="44" spans="2:8" ht="15" thickBot="1" x14ac:dyDescent="0.35">
      <c r="B44" s="193">
        <v>34</v>
      </c>
      <c r="C44" s="207" t="s">
        <v>716</v>
      </c>
      <c r="D44" s="195"/>
      <c r="E44" s="195"/>
      <c r="F44" s="196"/>
      <c r="G44" s="196"/>
      <c r="H44" s="208">
        <v>1.30031562708892</v>
      </c>
    </row>
  </sheetData>
  <mergeCells count="5">
    <mergeCell ref="B5:C5"/>
    <mergeCell ref="B6:C7"/>
    <mergeCell ref="D6:G6"/>
    <mergeCell ref="H6:H7"/>
    <mergeCell ref="B23:H23"/>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tabColor rgb="FF0070C0"/>
    <pageSetUpPr fitToPage="1"/>
  </sheetPr>
  <dimension ref="B2:L24"/>
  <sheetViews>
    <sheetView showGridLines="0" workbookViewId="0"/>
  </sheetViews>
  <sheetFormatPr defaultRowHeight="14.4" x14ac:dyDescent="0.3"/>
  <sheetData>
    <row r="2" spans="2:12" x14ac:dyDescent="0.3">
      <c r="B2" t="s">
        <v>1846</v>
      </c>
    </row>
    <row r="3" spans="2:12" x14ac:dyDescent="0.3">
      <c r="B3" t="s">
        <v>1847</v>
      </c>
    </row>
    <row r="5" spans="2:12" x14ac:dyDescent="0.3">
      <c r="B5" s="1109" t="s">
        <v>717</v>
      </c>
      <c r="C5" s="1110"/>
      <c r="D5" s="1110"/>
      <c r="E5" s="1110"/>
      <c r="F5" s="1110"/>
      <c r="G5" s="1110"/>
      <c r="H5" s="1110"/>
      <c r="I5" s="1110"/>
      <c r="J5" s="1110"/>
      <c r="K5" s="1110"/>
      <c r="L5" s="1111"/>
    </row>
    <row r="6" spans="2:12" x14ac:dyDescent="0.3">
      <c r="B6" s="1112" t="s">
        <v>718</v>
      </c>
      <c r="C6" s="1107"/>
      <c r="D6" s="1107"/>
      <c r="E6" s="1107"/>
      <c r="F6" s="1107"/>
      <c r="G6" s="1107"/>
      <c r="H6" s="1107"/>
      <c r="I6" s="1107"/>
      <c r="J6" s="1107"/>
      <c r="K6" s="1107"/>
      <c r="L6" s="1113"/>
    </row>
    <row r="7" spans="2:12" ht="22.5" customHeight="1" x14ac:dyDescent="0.3">
      <c r="B7" s="1112" t="s">
        <v>719</v>
      </c>
      <c r="C7" s="1107"/>
      <c r="D7" s="1107"/>
      <c r="E7" s="1107"/>
      <c r="F7" s="1107"/>
      <c r="G7" s="1107"/>
      <c r="H7" s="1107"/>
      <c r="I7" s="1107"/>
      <c r="J7" s="1107"/>
      <c r="K7" s="1107"/>
      <c r="L7" s="1113"/>
    </row>
    <row r="8" spans="2:12" x14ac:dyDescent="0.3">
      <c r="B8" s="1112" t="s">
        <v>720</v>
      </c>
      <c r="C8" s="1107"/>
      <c r="D8" s="1107"/>
      <c r="E8" s="1107"/>
      <c r="F8" s="1107"/>
      <c r="G8" s="1107"/>
      <c r="H8" s="1107"/>
      <c r="I8" s="1107"/>
      <c r="J8" s="1107"/>
      <c r="K8" s="1107"/>
      <c r="L8" s="1113"/>
    </row>
    <row r="9" spans="2:12" ht="22.5" customHeight="1" x14ac:dyDescent="0.3">
      <c r="B9" s="1112" t="s">
        <v>721</v>
      </c>
      <c r="C9" s="1107"/>
      <c r="D9" s="1107"/>
      <c r="E9" s="1107"/>
      <c r="F9" s="1107"/>
      <c r="G9" s="1107"/>
      <c r="H9" s="1107"/>
      <c r="I9" s="1107"/>
      <c r="J9" s="1107"/>
      <c r="K9" s="1107"/>
      <c r="L9" s="1113"/>
    </row>
    <row r="10" spans="2:12" ht="22.5" customHeight="1" x14ac:dyDescent="0.3">
      <c r="B10" s="1112" t="s">
        <v>722</v>
      </c>
      <c r="C10" s="1107"/>
      <c r="D10" s="1107"/>
      <c r="E10" s="1107"/>
      <c r="F10" s="1107"/>
      <c r="G10" s="1107"/>
      <c r="H10" s="1107"/>
      <c r="I10" s="1107"/>
      <c r="J10" s="1107"/>
      <c r="K10" s="1107"/>
      <c r="L10" s="1113"/>
    </row>
    <row r="11" spans="2:12" x14ac:dyDescent="0.3">
      <c r="B11" s="1112" t="s">
        <v>723</v>
      </c>
      <c r="C11" s="1107"/>
      <c r="D11" s="1107"/>
      <c r="E11" s="1107"/>
      <c r="F11" s="1107"/>
      <c r="G11" s="1107"/>
      <c r="H11" s="1107"/>
      <c r="I11" s="1107"/>
      <c r="J11" s="1107"/>
      <c r="K11" s="1107"/>
      <c r="L11" s="1113"/>
    </row>
    <row r="12" spans="2:12" ht="22.5" customHeight="1" x14ac:dyDescent="0.3">
      <c r="B12" s="1112" t="s">
        <v>724</v>
      </c>
      <c r="C12" s="1107"/>
      <c r="D12" s="1107"/>
      <c r="E12" s="1107"/>
      <c r="F12" s="1107"/>
      <c r="G12" s="1107"/>
      <c r="H12" s="1107"/>
      <c r="I12" s="1107"/>
      <c r="J12" s="1107"/>
      <c r="K12" s="1107"/>
      <c r="L12" s="1113"/>
    </row>
    <row r="13" spans="2:12" ht="22.5" customHeight="1" x14ac:dyDescent="0.3">
      <c r="B13" s="1112" t="s">
        <v>725</v>
      </c>
      <c r="C13" s="1107"/>
      <c r="D13" s="1107"/>
      <c r="E13" s="1107"/>
      <c r="F13" s="1107"/>
      <c r="G13" s="1107"/>
      <c r="H13" s="1107"/>
      <c r="I13" s="1107"/>
      <c r="J13" s="1107"/>
      <c r="K13" s="1107"/>
      <c r="L13" s="1113"/>
    </row>
    <row r="14" spans="2:12" ht="22.5" customHeight="1" x14ac:dyDescent="0.3">
      <c r="B14" s="1112" t="s">
        <v>726</v>
      </c>
      <c r="C14" s="1107"/>
      <c r="D14" s="1107"/>
      <c r="E14" s="1107"/>
      <c r="F14" s="1107"/>
      <c r="G14" s="1107"/>
      <c r="H14" s="1107"/>
      <c r="I14" s="1107"/>
      <c r="J14" s="1107"/>
      <c r="K14" s="1107"/>
      <c r="L14" s="1113"/>
    </row>
    <row r="15" spans="2:12" ht="22.5" customHeight="1" x14ac:dyDescent="0.3">
      <c r="B15" s="1112" t="s">
        <v>727</v>
      </c>
      <c r="C15" s="1107"/>
      <c r="D15" s="1107"/>
      <c r="E15" s="1107"/>
      <c r="F15" s="1107"/>
      <c r="G15" s="1107"/>
      <c r="H15" s="1107"/>
      <c r="I15" s="1107"/>
      <c r="J15" s="1107"/>
      <c r="K15" s="1107"/>
      <c r="L15" s="1113"/>
    </row>
    <row r="16" spans="2:12" ht="22.5" customHeight="1" x14ac:dyDescent="0.3">
      <c r="B16" s="1112" t="s">
        <v>728</v>
      </c>
      <c r="C16" s="1107"/>
      <c r="D16" s="1107"/>
      <c r="E16" s="1107"/>
      <c r="F16" s="1107"/>
      <c r="G16" s="1107"/>
      <c r="H16" s="1107"/>
      <c r="I16" s="1107"/>
      <c r="J16" s="1107"/>
      <c r="K16" s="1107"/>
      <c r="L16" s="1113"/>
    </row>
    <row r="17" spans="2:12" ht="22.5" customHeight="1" x14ac:dyDescent="0.3">
      <c r="B17" s="1112" t="s">
        <v>729</v>
      </c>
      <c r="C17" s="1107"/>
      <c r="D17" s="1107"/>
      <c r="E17" s="1107"/>
      <c r="F17" s="1107"/>
      <c r="G17" s="1107"/>
      <c r="H17" s="1107"/>
      <c r="I17" s="1107"/>
      <c r="J17" s="1107"/>
      <c r="K17" s="1107"/>
      <c r="L17" s="1113"/>
    </row>
    <row r="18" spans="2:12" ht="22.5" customHeight="1" x14ac:dyDescent="0.3">
      <c r="B18" s="1114" t="s">
        <v>730</v>
      </c>
      <c r="C18" s="1115"/>
      <c r="D18" s="1115"/>
      <c r="E18" s="1115"/>
      <c r="F18" s="1115"/>
      <c r="G18" s="1115"/>
      <c r="H18" s="1115"/>
      <c r="I18" s="1115"/>
      <c r="J18" s="1115"/>
      <c r="K18" s="1115"/>
      <c r="L18" s="1116"/>
    </row>
    <row r="19" spans="2:12" ht="22.5" customHeight="1" x14ac:dyDescent="0.3"/>
    <row r="20" spans="2:12" ht="22.5" customHeight="1" x14ac:dyDescent="0.3">
      <c r="B20" s="1108"/>
      <c r="C20" s="1108"/>
      <c r="D20" s="1108"/>
      <c r="E20" s="1108"/>
      <c r="F20" s="1108"/>
      <c r="G20" s="1108"/>
      <c r="H20" s="1108"/>
      <c r="I20" s="1108"/>
      <c r="J20" s="1108"/>
      <c r="K20" s="1108"/>
      <c r="L20" s="1108"/>
    </row>
    <row r="21" spans="2:12" ht="22.5" customHeight="1" x14ac:dyDescent="0.3">
      <c r="B21" s="1107"/>
      <c r="C21" s="1107"/>
      <c r="D21" s="1107"/>
      <c r="E21" s="1107"/>
      <c r="F21" s="1107"/>
      <c r="G21" s="1107"/>
      <c r="H21" s="1107"/>
      <c r="I21" s="1107"/>
      <c r="J21" s="1107"/>
      <c r="K21" s="1107"/>
      <c r="L21" s="1107"/>
    </row>
    <row r="22" spans="2:12" ht="22.5" customHeight="1" x14ac:dyDescent="0.3">
      <c r="B22" s="1108"/>
      <c r="C22" s="1108"/>
      <c r="D22" s="1108"/>
      <c r="E22" s="1108"/>
      <c r="F22" s="1108"/>
      <c r="G22" s="1108"/>
      <c r="H22" s="1108"/>
      <c r="I22" s="1108"/>
      <c r="J22" s="1108"/>
      <c r="K22" s="1108"/>
      <c r="L22" s="1108"/>
    </row>
    <row r="23" spans="2:12" ht="22.5" customHeight="1" x14ac:dyDescent="0.3"/>
    <row r="24" spans="2:12" ht="22.5" customHeight="1" x14ac:dyDescent="0.3"/>
  </sheetData>
  <mergeCells count="17">
    <mergeCell ref="B16:L16"/>
    <mergeCell ref="B5:L5"/>
    <mergeCell ref="B6:L6"/>
    <mergeCell ref="B7:L7"/>
    <mergeCell ref="B8:L8"/>
    <mergeCell ref="B9:L9"/>
    <mergeCell ref="B10:L10"/>
    <mergeCell ref="B11:L11"/>
    <mergeCell ref="B12:L12"/>
    <mergeCell ref="B13:L13"/>
    <mergeCell ref="B14:L14"/>
    <mergeCell ref="B15:L15"/>
    <mergeCell ref="B17:L17"/>
    <mergeCell ref="B18:L18"/>
    <mergeCell ref="B20:L20"/>
    <mergeCell ref="B21:L21"/>
    <mergeCell ref="B22:L22"/>
  </mergeCells>
  <hyperlinks>
    <hyperlink ref="B12:L12" location="'EU CQ2'!A1" display="Šablona EU CQ2: Kvalita úlev" xr:uid="{00000000-0004-0000-2300-000000000000}"/>
    <hyperlink ref="B14:L14" location="'EU CQ4'!A1" display="Šablona EU CQ4: Kvalita nevýkonných expozic podle zeměpisné oblasti " xr:uid="{00000000-0004-0000-2300-000001000000}"/>
    <hyperlink ref="B15:L15" location="' EU CQ5'!A1" display="Šablona EU CQ5: Úvěrová kvalita úvěrů a pohledávek podle odvětví" xr:uid="{00000000-0004-0000-2300-000002000000}"/>
    <hyperlink ref="B16:L16" location="'EU CQ6'!A1" display="Šablona EU CQ6: Ocenění kolaterálu – úvěry a pohledávky " xr:uid="{00000000-0004-0000-2300-000003000000}"/>
    <hyperlink ref="B17:L17" location="'EU CQ7'!A1" display="Šablona EU CQ7: Kolaterál získaný převzetím a exekucemi " xr:uid="{00000000-0004-0000-2300-000004000000}"/>
    <hyperlink ref="B18:L18" location="'EU CQ8'!A1" display="Šablona EU CQ8: Kolaterál získaný převzetím a exekucemi – podle roku původu" xr:uid="{00000000-0004-0000-2300-000005000000}"/>
    <hyperlink ref="B5:L5" location="'EU CRA'!A1" display="Tabulka EU CRA: Obecné kvalitativní informace o úvěrovém riziku" xr:uid="{00000000-0004-0000-2300-000006000000}"/>
    <hyperlink ref="B6:L6" location="'EU CRB'!A1" display="Tabulka EU CRB: Dodatečné zpřístupnění ohledně úvěrové kvality aktiv" xr:uid="{00000000-0004-0000-2300-000007000000}"/>
    <hyperlink ref="B11:L11" location="'EU CQ1'!A1" display="Šablona EU CQ1: Úvěrová kvalita expozic s úlevou" xr:uid="{00000000-0004-0000-2300-000008000000}"/>
    <hyperlink ref="B8:L8" location="'EU CR1-A'!A1" display="Šablona EU CR1-A: Splatnost expozic" xr:uid="{00000000-0004-0000-2300-000009000000}"/>
    <hyperlink ref="B9:L9" location="'EU CR2'!A1" display="Šablona EU CR2: Změny objemu nevýkonných úvěrů a pohledávek" xr:uid="{00000000-0004-0000-2300-00000A000000}"/>
    <hyperlink ref="B13" location="'Template CQ2'!A1" display="Template CQ2: Credit quality of performing and non-performing exposures by past due days" xr:uid="{00000000-0004-0000-2300-00000B000000}"/>
    <hyperlink ref="B13:L13" location="'EU CQ3'!A1" display="Šablona EU CQ3: Úvěrová kvalita výkonných a nevýkonných expozic podle počtu dnů po splatnosti" xr:uid="{00000000-0004-0000-2300-00000C000000}"/>
    <hyperlink ref="B7:L7" location="'EU CR1'!A1" display="Šablona EU CR1: Výkonné a nevýkonné expozice a související rezerva" xr:uid="{00000000-0004-0000-2300-00000D000000}"/>
    <hyperlink ref="B10:L10" location="'EU CR2a'!A1" display="Šablona EU CR2a: Změny objemu nevýkonných úvěrů a pohledávek a související čisté kumulované zpětně získané částky" xr:uid="{00000000-0004-0000-23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749298-C414-4767-ABB1-8E226F1BE478}">
  <sheetPr>
    <tabColor rgb="FFFFCCCC"/>
  </sheetPr>
  <dimension ref="A1"/>
  <sheetViews>
    <sheetView workbookViewId="0"/>
  </sheetViews>
  <sheetFormatPr defaultRowHeight="14.4" x14ac:dyDescent="0.3"/>
  <sheetData/>
  <pageMargins left="0.7" right="0.7" top="0.78740157499999996" bottom="0.78740157499999996"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4.4" x14ac:dyDescent="0.3"/>
  <cols>
    <col min="1" max="1" width="5.5546875" customWidth="1"/>
    <col min="2" max="2" width="6.5546875" customWidth="1"/>
    <col min="10" max="11" width="9.109375" customWidth="1"/>
    <col min="12" max="12" width="19.5546875" customWidth="1"/>
    <col min="13" max="17" width="9.109375" hidden="1" customWidth="1"/>
    <col min="18" max="19" width="7.88671875" customWidth="1"/>
  </cols>
  <sheetData>
    <row r="2" spans="2:19" ht="18" x14ac:dyDescent="0.3">
      <c r="B2" s="45" t="s">
        <v>717</v>
      </c>
    </row>
    <row r="4" spans="2:19" x14ac:dyDescent="0.3">
      <c r="B4" s="1249" t="s">
        <v>731</v>
      </c>
      <c r="C4" s="1249"/>
      <c r="D4" s="1249"/>
      <c r="E4" s="1249"/>
      <c r="F4" s="1249"/>
      <c r="G4" s="1249"/>
      <c r="H4" s="1249"/>
      <c r="I4" s="1249"/>
      <c r="J4" s="1249"/>
      <c r="K4" s="1249"/>
      <c r="L4" s="1249"/>
      <c r="M4" s="1249"/>
      <c r="N4" s="1249"/>
      <c r="O4" s="1249"/>
      <c r="P4" s="1249"/>
      <c r="Q4" s="1249"/>
      <c r="R4" s="1249"/>
      <c r="S4" s="1249"/>
    </row>
    <row r="5" spans="2:19" x14ac:dyDescent="0.3">
      <c r="B5" s="1250" t="s">
        <v>732</v>
      </c>
      <c r="C5" s="1250"/>
      <c r="D5" s="1250"/>
      <c r="E5" s="1250"/>
      <c r="F5" s="1250"/>
      <c r="G5" s="1250"/>
      <c r="H5" s="1250"/>
      <c r="I5" s="1250"/>
      <c r="J5" s="1250"/>
      <c r="K5" s="1250"/>
      <c r="L5" s="1250"/>
      <c r="M5" s="1250"/>
      <c r="N5" s="1250"/>
      <c r="O5" s="1250"/>
      <c r="P5" s="1250"/>
      <c r="Q5" s="1250"/>
      <c r="R5" s="1250"/>
      <c r="S5" s="1250"/>
    </row>
    <row r="6" spans="2:19" ht="34.5" customHeight="1" x14ac:dyDescent="0.3">
      <c r="B6" s="11" t="s">
        <v>113</v>
      </c>
      <c r="C6" s="1248" t="s">
        <v>733</v>
      </c>
      <c r="D6" s="1248"/>
      <c r="E6" s="1248"/>
      <c r="F6" s="1248"/>
      <c r="G6" s="1248"/>
      <c r="H6" s="1248"/>
      <c r="I6" s="1248"/>
      <c r="J6" s="1248"/>
      <c r="K6" s="1248"/>
      <c r="L6" s="1248"/>
      <c r="M6" s="1248"/>
      <c r="N6" s="1248"/>
      <c r="O6" s="1248"/>
      <c r="P6" s="1248"/>
      <c r="Q6" s="1248"/>
      <c r="R6" s="1248"/>
      <c r="S6" s="1248"/>
    </row>
    <row r="7" spans="2:19" x14ac:dyDescent="0.3">
      <c r="B7" s="1141" t="s">
        <v>115</v>
      </c>
      <c r="C7" s="1248" t="s">
        <v>734</v>
      </c>
      <c r="D7" s="1248"/>
      <c r="E7" s="1248"/>
      <c r="F7" s="1248"/>
      <c r="G7" s="1248"/>
      <c r="H7" s="1248"/>
      <c r="I7" s="1248"/>
      <c r="J7" s="1248"/>
      <c r="K7" s="1248"/>
      <c r="L7" s="1248"/>
      <c r="M7" s="1248"/>
      <c r="N7" s="1248"/>
      <c r="O7" s="1248"/>
      <c r="P7" s="1248"/>
      <c r="Q7" s="1248"/>
      <c r="R7" s="1248"/>
      <c r="S7" s="1248"/>
    </row>
    <row r="8" spans="2:19" x14ac:dyDescent="0.3">
      <c r="B8" s="1141"/>
      <c r="C8" s="1248"/>
      <c r="D8" s="1248"/>
      <c r="E8" s="1248"/>
      <c r="F8" s="1248"/>
      <c r="G8" s="1248"/>
      <c r="H8" s="1248"/>
      <c r="I8" s="1248"/>
      <c r="J8" s="1248"/>
      <c r="K8" s="1248"/>
      <c r="L8" s="1248"/>
      <c r="M8" s="1248"/>
      <c r="N8" s="1248"/>
      <c r="O8" s="1248"/>
      <c r="P8" s="1248"/>
      <c r="Q8" s="1248"/>
      <c r="R8" s="1248"/>
      <c r="S8" s="1248"/>
    </row>
    <row r="9" spans="2:19" x14ac:dyDescent="0.3">
      <c r="B9" s="1251" t="s">
        <v>150</v>
      </c>
      <c r="C9" s="1248" t="s">
        <v>735</v>
      </c>
      <c r="D9" s="1248"/>
      <c r="E9" s="1248"/>
      <c r="F9" s="1248"/>
      <c r="G9" s="1248"/>
      <c r="H9" s="1248"/>
      <c r="I9" s="1248"/>
      <c r="J9" s="1248"/>
      <c r="K9" s="1248"/>
      <c r="L9" s="1248"/>
      <c r="M9" s="1248"/>
      <c r="N9" s="1248"/>
      <c r="O9" s="1248"/>
      <c r="P9" s="1248"/>
      <c r="Q9" s="1248"/>
      <c r="R9" s="1248"/>
      <c r="S9" s="1248"/>
    </row>
    <row r="10" spans="2:19" x14ac:dyDescent="0.3">
      <c r="B10" s="1251"/>
      <c r="C10" s="1248"/>
      <c r="D10" s="1248"/>
      <c r="E10" s="1248"/>
      <c r="F10" s="1248"/>
      <c r="G10" s="1248"/>
      <c r="H10" s="1248"/>
      <c r="I10" s="1248"/>
      <c r="J10" s="1248"/>
      <c r="K10" s="1248"/>
      <c r="L10" s="1248"/>
      <c r="M10" s="1248"/>
      <c r="N10" s="1248"/>
      <c r="O10" s="1248"/>
      <c r="P10" s="1248"/>
      <c r="Q10" s="1248"/>
      <c r="R10" s="1248"/>
      <c r="S10" s="1248"/>
    </row>
    <row r="11" spans="2:19" x14ac:dyDescent="0.3">
      <c r="B11" s="1141" t="s">
        <v>135</v>
      </c>
      <c r="C11" s="1248" t="s">
        <v>736</v>
      </c>
      <c r="D11" s="1248"/>
      <c r="E11" s="1248"/>
      <c r="F11" s="1248"/>
      <c r="G11" s="1248"/>
      <c r="H11" s="1248"/>
      <c r="I11" s="1248"/>
      <c r="J11" s="1248"/>
      <c r="K11" s="1248"/>
      <c r="L11" s="1248"/>
      <c r="M11" s="1248"/>
      <c r="N11" s="1248"/>
      <c r="O11" s="1248"/>
      <c r="P11" s="1248"/>
      <c r="Q11" s="1248"/>
      <c r="R11" s="1248"/>
      <c r="S11" s="1248"/>
    </row>
    <row r="12" spans="2:19" x14ac:dyDescent="0.3">
      <c r="B12" s="1141"/>
      <c r="C12" s="1248"/>
      <c r="D12" s="1248"/>
      <c r="E12" s="1248"/>
      <c r="F12" s="1248"/>
      <c r="G12" s="1248"/>
      <c r="H12" s="1248"/>
      <c r="I12" s="1248"/>
      <c r="J12" s="1248"/>
      <c r="K12" s="1248"/>
      <c r="L12" s="1248"/>
      <c r="M12" s="1248"/>
      <c r="N12" s="1248"/>
      <c r="O12" s="1248"/>
      <c r="P12" s="1248"/>
      <c r="Q12" s="1248"/>
      <c r="R12" s="1248"/>
      <c r="S12" s="1248"/>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A3E84F-64DB-47EA-8703-56B05DEBEC9C}">
  <sheetPr>
    <tabColor theme="5" tint="0.79998168889431442"/>
  </sheetPr>
  <dimension ref="B2:S17"/>
  <sheetViews>
    <sheetView workbookViewId="0">
      <selection activeCell="C9" sqref="C9:S10"/>
    </sheetView>
  </sheetViews>
  <sheetFormatPr defaultRowHeight="14.4" x14ac:dyDescent="0.3"/>
  <cols>
    <col min="1" max="1" width="5.5546875" customWidth="1"/>
    <col min="2" max="2" width="5.44140625" customWidth="1"/>
    <col min="14" max="14" width="0.44140625" customWidth="1"/>
    <col min="15" max="18" width="9.109375" hidden="1" customWidth="1"/>
    <col min="19" max="19" width="17.109375" customWidth="1"/>
  </cols>
  <sheetData>
    <row r="2" spans="2:19" ht="18" x14ac:dyDescent="0.3">
      <c r="B2" s="45" t="s">
        <v>718</v>
      </c>
    </row>
    <row r="4" spans="2:19" x14ac:dyDescent="0.3">
      <c r="B4" s="1250" t="s">
        <v>732</v>
      </c>
      <c r="C4" s="1250"/>
      <c r="D4" s="1250"/>
      <c r="E4" s="1250"/>
      <c r="F4" s="1250"/>
      <c r="G4" s="1250"/>
      <c r="H4" s="1250"/>
      <c r="I4" s="1250"/>
      <c r="J4" s="1250"/>
      <c r="K4" s="1250"/>
      <c r="L4" s="1250"/>
      <c r="M4" s="1250"/>
      <c r="N4" s="1250"/>
      <c r="O4" s="1250"/>
      <c r="P4" s="1250"/>
      <c r="Q4" s="1250"/>
      <c r="R4" s="1250"/>
      <c r="S4" s="1250"/>
    </row>
    <row r="5" spans="2:19" ht="51.75" customHeight="1" x14ac:dyDescent="0.3">
      <c r="B5" s="11" t="s">
        <v>113</v>
      </c>
      <c r="C5" s="1248" t="s">
        <v>737</v>
      </c>
      <c r="D5" s="1248"/>
      <c r="E5" s="1248"/>
      <c r="F5" s="1248"/>
      <c r="G5" s="1248"/>
      <c r="H5" s="1248"/>
      <c r="I5" s="1248"/>
      <c r="J5" s="1248"/>
      <c r="K5" s="1248"/>
      <c r="L5" s="1248"/>
      <c r="M5" s="1248"/>
      <c r="N5" s="1248"/>
      <c r="O5" s="1248"/>
      <c r="P5" s="1248"/>
      <c r="Q5" s="1248"/>
      <c r="R5" s="1248"/>
      <c r="S5" s="1248"/>
    </row>
    <row r="6" spans="2:19" ht="117" customHeight="1" x14ac:dyDescent="0.3">
      <c r="B6" s="1253" t="s">
        <v>2073</v>
      </c>
      <c r="C6" s="1254"/>
      <c r="D6" s="1254"/>
      <c r="E6" s="1254"/>
      <c r="F6" s="1254"/>
      <c r="G6" s="1254"/>
      <c r="H6" s="1254"/>
      <c r="I6" s="1254"/>
      <c r="J6" s="1254"/>
      <c r="K6" s="1254"/>
      <c r="L6" s="1254"/>
      <c r="M6" s="1254"/>
      <c r="N6" s="1254"/>
      <c r="O6" s="1254"/>
      <c r="P6" s="1254"/>
      <c r="Q6" s="1254"/>
      <c r="R6" s="1254"/>
      <c r="S6" s="1255"/>
    </row>
    <row r="7" spans="2:19" x14ac:dyDescent="0.3">
      <c r="B7" s="1232" t="s">
        <v>2074</v>
      </c>
      <c r="C7" s="1252"/>
      <c r="D7" s="1252"/>
      <c r="E7" s="1252"/>
      <c r="F7" s="1252"/>
      <c r="G7" s="1252"/>
      <c r="H7" s="1252"/>
      <c r="I7" s="1252"/>
      <c r="J7" s="1252"/>
      <c r="K7" s="1232" t="s">
        <v>2075</v>
      </c>
      <c r="L7" s="1252"/>
      <c r="M7" s="1252"/>
      <c r="N7" s="1252"/>
      <c r="O7" s="1252"/>
      <c r="P7" s="1252"/>
      <c r="Q7" s="1252"/>
      <c r="R7" s="1252"/>
      <c r="S7" s="1233"/>
    </row>
    <row r="8" spans="2:19" ht="15" customHeight="1" x14ac:dyDescent="0.3">
      <c r="B8" s="1143"/>
      <c r="C8" s="1144"/>
      <c r="D8" s="1144"/>
      <c r="E8" s="1144"/>
      <c r="F8" s="1144"/>
      <c r="G8" s="1144"/>
      <c r="H8" s="1144"/>
      <c r="I8" s="1144"/>
      <c r="J8" s="1145"/>
      <c r="K8" s="1232"/>
      <c r="L8" s="1252"/>
      <c r="M8" s="1252"/>
      <c r="N8" s="1252"/>
      <c r="O8" s="1252"/>
      <c r="P8" s="1252"/>
      <c r="Q8" s="1252"/>
      <c r="R8" s="1252"/>
      <c r="S8" s="1233"/>
    </row>
    <row r="9" spans="2:19" x14ac:dyDescent="0.3">
      <c r="B9" s="1141" t="s">
        <v>115</v>
      </c>
      <c r="C9" s="1248" t="s">
        <v>738</v>
      </c>
      <c r="D9" s="1248"/>
      <c r="E9" s="1248"/>
      <c r="F9" s="1248"/>
      <c r="G9" s="1248"/>
      <c r="H9" s="1248"/>
      <c r="I9" s="1248"/>
      <c r="J9" s="1248"/>
      <c r="K9" s="1248"/>
      <c r="L9" s="1248"/>
      <c r="M9" s="1248"/>
      <c r="N9" s="1248"/>
      <c r="O9" s="1248"/>
      <c r="P9" s="1248"/>
      <c r="Q9" s="1248"/>
      <c r="R9" s="1248"/>
      <c r="S9" s="1248"/>
    </row>
    <row r="10" spans="2:19" ht="15" customHeight="1" x14ac:dyDescent="0.3">
      <c r="B10" s="1141"/>
      <c r="C10" s="1248"/>
      <c r="D10" s="1248"/>
      <c r="E10" s="1248"/>
      <c r="F10" s="1248"/>
      <c r="G10" s="1248"/>
      <c r="H10" s="1248"/>
      <c r="I10" s="1248"/>
      <c r="J10" s="1248"/>
      <c r="K10" s="1248"/>
      <c r="L10" s="1248"/>
      <c r="M10" s="1248"/>
      <c r="N10" s="1248"/>
      <c r="O10" s="1248"/>
      <c r="P10" s="1248"/>
      <c r="Q10" s="1248"/>
      <c r="R10" s="1248"/>
      <c r="S10" s="1248"/>
    </row>
    <row r="11" spans="2:19" ht="42" customHeight="1" x14ac:dyDescent="0.3">
      <c r="B11" s="1253" t="s">
        <v>2076</v>
      </c>
      <c r="C11" s="1254"/>
      <c r="D11" s="1254"/>
      <c r="E11" s="1254"/>
      <c r="F11" s="1254"/>
      <c r="G11" s="1254"/>
      <c r="H11" s="1254"/>
      <c r="I11" s="1254"/>
      <c r="J11" s="1254"/>
      <c r="K11" s="1254"/>
      <c r="L11" s="1254"/>
      <c r="M11" s="1254"/>
      <c r="N11" s="1254"/>
      <c r="O11" s="1254"/>
      <c r="P11" s="1254"/>
      <c r="Q11" s="1254"/>
      <c r="R11" s="1254"/>
      <c r="S11" s="1255"/>
    </row>
    <row r="12" spans="2:19" x14ac:dyDescent="0.3">
      <c r="B12" s="1141" t="s">
        <v>150</v>
      </c>
      <c r="C12" s="1248" t="s">
        <v>739</v>
      </c>
      <c r="D12" s="1248"/>
      <c r="E12" s="1248"/>
      <c r="F12" s="1248"/>
      <c r="G12" s="1248"/>
      <c r="H12" s="1248"/>
      <c r="I12" s="1248"/>
      <c r="J12" s="1248"/>
      <c r="K12" s="1248"/>
      <c r="L12" s="1248"/>
      <c r="M12" s="1248"/>
      <c r="N12" s="1248"/>
      <c r="O12" s="1248"/>
      <c r="P12" s="1248"/>
      <c r="Q12" s="1248"/>
      <c r="R12" s="1248"/>
      <c r="S12" s="1248"/>
    </row>
    <row r="13" spans="2:19" x14ac:dyDescent="0.3">
      <c r="B13" s="1141"/>
      <c r="C13" s="1248"/>
      <c r="D13" s="1248"/>
      <c r="E13" s="1248"/>
      <c r="F13" s="1248"/>
      <c r="G13" s="1248"/>
      <c r="H13" s="1248"/>
      <c r="I13" s="1248"/>
      <c r="J13" s="1248"/>
      <c r="K13" s="1248"/>
      <c r="L13" s="1248"/>
      <c r="M13" s="1248"/>
      <c r="N13" s="1248"/>
      <c r="O13" s="1248"/>
      <c r="P13" s="1248"/>
      <c r="Q13" s="1248"/>
      <c r="R13" s="1248"/>
      <c r="S13" s="1248"/>
    </row>
    <row r="14" spans="2:19" ht="34.5" customHeight="1" x14ac:dyDescent="0.3">
      <c r="B14" s="1259" t="s">
        <v>2077</v>
      </c>
      <c r="C14" s="1260"/>
      <c r="D14" s="1260"/>
      <c r="E14" s="1260"/>
      <c r="F14" s="1260"/>
      <c r="G14" s="1260"/>
      <c r="H14" s="1260"/>
      <c r="I14" s="1260"/>
      <c r="J14" s="1260"/>
      <c r="K14" s="1260"/>
      <c r="L14" s="1260"/>
      <c r="M14" s="1260"/>
      <c r="N14" s="1260"/>
      <c r="O14" s="1260"/>
      <c r="P14" s="1260"/>
      <c r="Q14" s="1260"/>
      <c r="R14" s="1260"/>
      <c r="S14" s="1261"/>
    </row>
    <row r="15" spans="2:19" x14ac:dyDescent="0.3">
      <c r="B15" s="1141" t="s">
        <v>135</v>
      </c>
      <c r="C15" s="1248" t="s">
        <v>740</v>
      </c>
      <c r="D15" s="1248"/>
      <c r="E15" s="1248"/>
      <c r="F15" s="1248"/>
      <c r="G15" s="1248"/>
      <c r="H15" s="1248"/>
      <c r="I15" s="1248"/>
      <c r="J15" s="1248"/>
      <c r="K15" s="1248"/>
      <c r="L15" s="1248"/>
      <c r="M15" s="1248"/>
      <c r="N15" s="1248"/>
      <c r="O15" s="1248"/>
      <c r="P15" s="1248"/>
      <c r="Q15" s="1248"/>
      <c r="R15" s="1248"/>
      <c r="S15" s="1248"/>
    </row>
    <row r="16" spans="2:19" x14ac:dyDescent="0.3">
      <c r="B16" s="1141"/>
      <c r="C16" s="1248"/>
      <c r="D16" s="1248"/>
      <c r="E16" s="1248"/>
      <c r="F16" s="1248"/>
      <c r="G16" s="1248"/>
      <c r="H16" s="1248"/>
      <c r="I16" s="1248"/>
      <c r="J16" s="1248"/>
      <c r="K16" s="1248"/>
      <c r="L16" s="1248"/>
      <c r="M16" s="1248"/>
      <c r="N16" s="1248"/>
      <c r="O16" s="1248"/>
      <c r="P16" s="1248"/>
      <c r="Q16" s="1248"/>
      <c r="R16" s="1248"/>
      <c r="S16" s="1248"/>
    </row>
    <row r="17" spans="2:19" ht="39" customHeight="1" x14ac:dyDescent="0.3">
      <c r="B17" s="1256" t="s">
        <v>2078</v>
      </c>
      <c r="C17" s="1257"/>
      <c r="D17" s="1257"/>
      <c r="E17" s="1257"/>
      <c r="F17" s="1257"/>
      <c r="G17" s="1257"/>
      <c r="H17" s="1257"/>
      <c r="I17" s="1257"/>
      <c r="J17" s="1257"/>
      <c r="K17" s="1257"/>
      <c r="L17" s="1257"/>
      <c r="M17" s="1257"/>
      <c r="N17" s="1257"/>
      <c r="O17" s="1257"/>
      <c r="P17" s="1257"/>
      <c r="Q17" s="1257"/>
      <c r="R17" s="1257"/>
      <c r="S17" s="1258"/>
    </row>
  </sheetData>
  <mergeCells count="16">
    <mergeCell ref="B15:B16"/>
    <mergeCell ref="C15:S16"/>
    <mergeCell ref="B17:S17"/>
    <mergeCell ref="B9:B10"/>
    <mergeCell ref="C9:S10"/>
    <mergeCell ref="B11:S11"/>
    <mergeCell ref="B12:B13"/>
    <mergeCell ref="C12:S13"/>
    <mergeCell ref="B14:S14"/>
    <mergeCell ref="B8:J8"/>
    <mergeCell ref="K8:S8"/>
    <mergeCell ref="B4:S4"/>
    <mergeCell ref="C5:S5"/>
    <mergeCell ref="B6:S6"/>
    <mergeCell ref="B7:J7"/>
    <mergeCell ref="K7:S7"/>
  </mergeCells>
  <pageMargins left="0.7" right="0.7" top="0.78740157499999996" bottom="0.78740157499999996"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tabColor theme="5" tint="0.79998168889431442"/>
    <pageSetUpPr fitToPage="1"/>
  </sheetPr>
  <dimension ref="B2:S17"/>
  <sheetViews>
    <sheetView showGridLines="0" zoomScaleNormal="100" workbookViewId="0">
      <selection activeCell="K8" sqref="K8:S8"/>
    </sheetView>
  </sheetViews>
  <sheetFormatPr defaultRowHeight="14.4" x14ac:dyDescent="0.3"/>
  <cols>
    <col min="1" max="1" width="5.5546875" customWidth="1"/>
    <col min="2" max="2" width="5.44140625" customWidth="1"/>
    <col min="7" max="7" width="13" customWidth="1"/>
    <col min="14" max="14" width="0.44140625" customWidth="1"/>
    <col min="15" max="18" width="9.109375" hidden="1" customWidth="1"/>
    <col min="19" max="19" width="38.88671875" customWidth="1"/>
  </cols>
  <sheetData>
    <row r="2" spans="2:19" ht="18" x14ac:dyDescent="0.3">
      <c r="B2" s="45" t="s">
        <v>718</v>
      </c>
    </row>
    <row r="4" spans="2:19" x14ac:dyDescent="0.3">
      <c r="B4" s="1250" t="s">
        <v>732</v>
      </c>
      <c r="C4" s="1250"/>
      <c r="D4" s="1250"/>
      <c r="E4" s="1250"/>
      <c r="F4" s="1250"/>
      <c r="G4" s="1250"/>
      <c r="H4" s="1250"/>
      <c r="I4" s="1250"/>
      <c r="J4" s="1250"/>
      <c r="K4" s="1250"/>
      <c r="L4" s="1250"/>
      <c r="M4" s="1250"/>
      <c r="N4" s="1250"/>
      <c r="O4" s="1250"/>
      <c r="P4" s="1250"/>
      <c r="Q4" s="1250"/>
      <c r="R4" s="1250"/>
      <c r="S4" s="1250"/>
    </row>
    <row r="5" spans="2:19" ht="51.75" customHeight="1" x14ac:dyDescent="0.3">
      <c r="B5" s="11" t="s">
        <v>113</v>
      </c>
      <c r="C5" s="1248" t="s">
        <v>737</v>
      </c>
      <c r="D5" s="1248"/>
      <c r="E5" s="1248"/>
      <c r="F5" s="1248"/>
      <c r="G5" s="1248"/>
      <c r="H5" s="1248"/>
      <c r="I5" s="1248"/>
      <c r="J5" s="1248"/>
      <c r="K5" s="1248"/>
      <c r="L5" s="1248"/>
      <c r="M5" s="1248"/>
      <c r="N5" s="1248"/>
      <c r="O5" s="1248"/>
      <c r="P5" s="1248"/>
      <c r="Q5" s="1248"/>
      <c r="R5" s="1248"/>
      <c r="S5" s="1248"/>
    </row>
    <row r="6" spans="2:19" ht="121.5" customHeight="1" x14ac:dyDescent="0.3">
      <c r="B6" s="1253" t="s">
        <v>2073</v>
      </c>
      <c r="C6" s="1254"/>
      <c r="D6" s="1254"/>
      <c r="E6" s="1254"/>
      <c r="F6" s="1254"/>
      <c r="G6" s="1254"/>
      <c r="H6" s="1254"/>
      <c r="I6" s="1254"/>
      <c r="J6" s="1254"/>
      <c r="K6" s="1254"/>
      <c r="L6" s="1254"/>
      <c r="M6" s="1254"/>
      <c r="N6" s="1254"/>
      <c r="O6" s="1254"/>
      <c r="P6" s="1254"/>
      <c r="Q6" s="1254"/>
      <c r="R6" s="1254"/>
      <c r="S6" s="1255"/>
    </row>
    <row r="7" spans="2:19" ht="43.5" customHeight="1" x14ac:dyDescent="0.3">
      <c r="B7" s="1232" t="s">
        <v>2074</v>
      </c>
      <c r="C7" s="1252"/>
      <c r="D7" s="1252"/>
      <c r="E7" s="1252"/>
      <c r="F7" s="1252"/>
      <c r="G7" s="1252"/>
      <c r="H7" s="1252"/>
      <c r="I7" s="1252"/>
      <c r="J7" s="1252"/>
      <c r="K7" s="1232" t="s">
        <v>2075</v>
      </c>
      <c r="L7" s="1252"/>
      <c r="M7" s="1252"/>
      <c r="N7" s="1252"/>
      <c r="O7" s="1252"/>
      <c r="P7" s="1252"/>
      <c r="Q7" s="1252"/>
      <c r="R7" s="1252"/>
      <c r="S7" s="1233"/>
    </row>
    <row r="8" spans="2:19" ht="15" customHeight="1" x14ac:dyDescent="0.3">
      <c r="B8" s="1262">
        <f>'EU CQ3'!E10+'EU CQ3'!H10+'EU CQ3'!I10+'EU CQ3'!J10</f>
        <v>398309.54330999998</v>
      </c>
      <c r="C8" s="1263"/>
      <c r="D8" s="1263"/>
      <c r="E8" s="1263"/>
      <c r="F8" s="1263"/>
      <c r="G8" s="1263"/>
      <c r="H8" s="1263"/>
      <c r="I8" s="1263"/>
      <c r="J8" s="1264"/>
      <c r="K8" s="1262">
        <f>'EU CQ3'!F10</f>
        <v>846904.37346000003</v>
      </c>
      <c r="L8" s="1263"/>
      <c r="M8" s="1263"/>
      <c r="N8" s="1263"/>
      <c r="O8" s="1263"/>
      <c r="P8" s="1263"/>
      <c r="Q8" s="1263"/>
      <c r="R8" s="1263"/>
      <c r="S8" s="1264"/>
    </row>
    <row r="9" spans="2:19" x14ac:dyDescent="0.3">
      <c r="B9" s="1141" t="s">
        <v>115</v>
      </c>
      <c r="C9" s="1248" t="s">
        <v>738</v>
      </c>
      <c r="D9" s="1248"/>
      <c r="E9" s="1248"/>
      <c r="F9" s="1248"/>
      <c r="G9" s="1248"/>
      <c r="H9" s="1248"/>
      <c r="I9" s="1248"/>
      <c r="J9" s="1248"/>
      <c r="K9" s="1248"/>
      <c r="L9" s="1248"/>
      <c r="M9" s="1248"/>
      <c r="N9" s="1248"/>
      <c r="O9" s="1248"/>
      <c r="P9" s="1248"/>
      <c r="Q9" s="1248"/>
      <c r="R9" s="1248"/>
      <c r="S9" s="1248"/>
    </row>
    <row r="10" spans="2:19" ht="15" customHeight="1" x14ac:dyDescent="0.3">
      <c r="B10" s="1141"/>
      <c r="C10" s="1248"/>
      <c r="D10" s="1248"/>
      <c r="E10" s="1248"/>
      <c r="F10" s="1248"/>
      <c r="G10" s="1248"/>
      <c r="H10" s="1248"/>
      <c r="I10" s="1248"/>
      <c r="J10" s="1248"/>
      <c r="K10" s="1248"/>
      <c r="L10" s="1248"/>
      <c r="M10" s="1248"/>
      <c r="N10" s="1248"/>
      <c r="O10" s="1248"/>
      <c r="P10" s="1248"/>
      <c r="Q10" s="1248"/>
      <c r="R10" s="1248"/>
      <c r="S10" s="1248"/>
    </row>
    <row r="11" spans="2:19" ht="42" customHeight="1" x14ac:dyDescent="0.3">
      <c r="B11" s="1253" t="s">
        <v>2076</v>
      </c>
      <c r="C11" s="1254"/>
      <c r="D11" s="1254"/>
      <c r="E11" s="1254"/>
      <c r="F11" s="1254"/>
      <c r="G11" s="1254"/>
      <c r="H11" s="1254"/>
      <c r="I11" s="1254"/>
      <c r="J11" s="1254"/>
      <c r="K11" s="1254"/>
      <c r="L11" s="1254"/>
      <c r="M11" s="1254"/>
      <c r="N11" s="1254"/>
      <c r="O11" s="1254"/>
      <c r="P11" s="1254"/>
      <c r="Q11" s="1254"/>
      <c r="R11" s="1254"/>
      <c r="S11" s="1255"/>
    </row>
    <row r="12" spans="2:19" x14ac:dyDescent="0.3">
      <c r="B12" s="1141" t="s">
        <v>150</v>
      </c>
      <c r="C12" s="1248" t="s">
        <v>739</v>
      </c>
      <c r="D12" s="1248"/>
      <c r="E12" s="1248"/>
      <c r="F12" s="1248"/>
      <c r="G12" s="1248"/>
      <c r="H12" s="1248"/>
      <c r="I12" s="1248"/>
      <c r="J12" s="1248"/>
      <c r="K12" s="1248"/>
      <c r="L12" s="1248"/>
      <c r="M12" s="1248"/>
      <c r="N12" s="1248"/>
      <c r="O12" s="1248"/>
      <c r="P12" s="1248"/>
      <c r="Q12" s="1248"/>
      <c r="R12" s="1248"/>
      <c r="S12" s="1248"/>
    </row>
    <row r="13" spans="2:19" x14ac:dyDescent="0.3">
      <c r="B13" s="1141"/>
      <c r="C13" s="1248"/>
      <c r="D13" s="1248"/>
      <c r="E13" s="1248"/>
      <c r="F13" s="1248"/>
      <c r="G13" s="1248"/>
      <c r="H13" s="1248"/>
      <c r="I13" s="1248"/>
      <c r="J13" s="1248"/>
      <c r="K13" s="1248"/>
      <c r="L13" s="1248"/>
      <c r="M13" s="1248"/>
      <c r="N13" s="1248"/>
      <c r="O13" s="1248"/>
      <c r="P13" s="1248"/>
      <c r="Q13" s="1248"/>
      <c r="R13" s="1248"/>
      <c r="S13" s="1248"/>
    </row>
    <row r="14" spans="2:19" x14ac:dyDescent="0.3">
      <c r="B14" s="1259" t="s">
        <v>2077</v>
      </c>
      <c r="C14" s="1260"/>
      <c r="D14" s="1260"/>
      <c r="E14" s="1260"/>
      <c r="F14" s="1260"/>
      <c r="G14" s="1260"/>
      <c r="H14" s="1260"/>
      <c r="I14" s="1260"/>
      <c r="J14" s="1260"/>
      <c r="K14" s="1260"/>
      <c r="L14" s="1260"/>
      <c r="M14" s="1260"/>
      <c r="N14" s="1260"/>
      <c r="O14" s="1260"/>
      <c r="P14" s="1260"/>
      <c r="Q14" s="1260"/>
      <c r="R14" s="1260"/>
      <c r="S14" s="1261"/>
    </row>
    <row r="15" spans="2:19" x14ac:dyDescent="0.3">
      <c r="B15" s="1141" t="s">
        <v>135</v>
      </c>
      <c r="C15" s="1248" t="s">
        <v>740</v>
      </c>
      <c r="D15" s="1248"/>
      <c r="E15" s="1248"/>
      <c r="F15" s="1248"/>
      <c r="G15" s="1248"/>
      <c r="H15" s="1248"/>
      <c r="I15" s="1248"/>
      <c r="J15" s="1248"/>
      <c r="K15" s="1248"/>
      <c r="L15" s="1248"/>
      <c r="M15" s="1248"/>
      <c r="N15" s="1248"/>
      <c r="O15" s="1248"/>
      <c r="P15" s="1248"/>
      <c r="Q15" s="1248"/>
      <c r="R15" s="1248"/>
      <c r="S15" s="1248"/>
    </row>
    <row r="16" spans="2:19" x14ac:dyDescent="0.3">
      <c r="B16" s="1141"/>
      <c r="C16" s="1248"/>
      <c r="D16" s="1248"/>
      <c r="E16" s="1248"/>
      <c r="F16" s="1248"/>
      <c r="G16" s="1248"/>
      <c r="H16" s="1248"/>
      <c r="I16" s="1248"/>
      <c r="J16" s="1248"/>
      <c r="K16" s="1248"/>
      <c r="L16" s="1248"/>
      <c r="M16" s="1248"/>
      <c r="N16" s="1248"/>
      <c r="O16" s="1248"/>
      <c r="P16" s="1248"/>
      <c r="Q16" s="1248"/>
      <c r="R16" s="1248"/>
      <c r="S16" s="1248"/>
    </row>
    <row r="17" spans="2:19" x14ac:dyDescent="0.3">
      <c r="B17" s="1256" t="s">
        <v>2078</v>
      </c>
      <c r="C17" s="1257"/>
      <c r="D17" s="1257"/>
      <c r="E17" s="1257"/>
      <c r="F17" s="1257"/>
      <c r="G17" s="1257"/>
      <c r="H17" s="1257"/>
      <c r="I17" s="1257"/>
      <c r="J17" s="1257"/>
      <c r="K17" s="1257"/>
      <c r="L17" s="1257"/>
      <c r="M17" s="1257"/>
      <c r="N17" s="1257"/>
      <c r="O17" s="1257"/>
      <c r="P17" s="1257"/>
      <c r="Q17" s="1257"/>
      <c r="R17" s="1257"/>
      <c r="S17" s="1258"/>
    </row>
  </sheetData>
  <mergeCells count="16">
    <mergeCell ref="B8:J8"/>
    <mergeCell ref="K8:S8"/>
    <mergeCell ref="B9:B10"/>
    <mergeCell ref="C9:S10"/>
    <mergeCell ref="B11:S11"/>
    <mergeCell ref="B4:S4"/>
    <mergeCell ref="C5:S5"/>
    <mergeCell ref="B6:S6"/>
    <mergeCell ref="B7:J7"/>
    <mergeCell ref="K7:S7"/>
    <mergeCell ref="B17:S17"/>
    <mergeCell ref="B12:B13"/>
    <mergeCell ref="C12:S13"/>
    <mergeCell ref="B14:S14"/>
    <mergeCell ref="B15:B16"/>
    <mergeCell ref="C15:S16"/>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theme="9" tint="0.79998168889431442"/>
    <pageSetUpPr fitToPage="1"/>
  </sheetPr>
  <dimension ref="A1:Q30"/>
  <sheetViews>
    <sheetView showGridLines="0" zoomScale="115" zoomScaleNormal="115" workbookViewId="0"/>
  </sheetViews>
  <sheetFormatPr defaultRowHeight="14.4" x14ac:dyDescent="0.3"/>
  <cols>
    <col min="1" max="1" width="5.88671875" customWidth="1"/>
    <col min="2" max="2" width="24" bestFit="1" customWidth="1"/>
    <col min="3" max="3" width="13.33203125" style="848" customWidth="1"/>
    <col min="4" max="5" width="14.44140625" style="848" customWidth="1"/>
    <col min="6" max="17" width="12" style="848" customWidth="1"/>
    <col min="33" max="33" width="9.109375" customWidth="1"/>
  </cols>
  <sheetData>
    <row r="1" spans="1:17" ht="18" x14ac:dyDescent="0.3">
      <c r="A1" s="45" t="s">
        <v>741</v>
      </c>
    </row>
    <row r="2" spans="1:17" ht="15.6" x14ac:dyDescent="0.3">
      <c r="A2" s="163"/>
      <c r="B2" s="209"/>
      <c r="C2" s="849"/>
      <c r="D2" s="849"/>
      <c r="E2" s="849"/>
      <c r="F2" s="849"/>
      <c r="G2" s="849"/>
      <c r="H2" s="849"/>
      <c r="I2" s="849"/>
      <c r="J2" s="849"/>
      <c r="K2" s="849"/>
      <c r="L2" s="849"/>
      <c r="M2" s="849"/>
      <c r="N2" s="849"/>
      <c r="O2" s="849"/>
      <c r="P2" s="849"/>
      <c r="Q2" s="849"/>
    </row>
    <row r="3" spans="1:17" ht="16.2" thickBot="1" x14ac:dyDescent="0.35">
      <c r="A3" s="163"/>
      <c r="B3" s="209"/>
      <c r="C3" s="849"/>
      <c r="D3" s="849"/>
      <c r="E3" s="849"/>
      <c r="F3" s="849"/>
      <c r="G3" s="849"/>
      <c r="H3" s="849"/>
      <c r="I3" s="849"/>
      <c r="J3" s="849"/>
      <c r="K3" s="849"/>
      <c r="L3" s="849"/>
      <c r="M3" s="849"/>
      <c r="N3" s="849"/>
      <c r="O3" s="849"/>
      <c r="P3" s="849"/>
      <c r="Q3" s="849"/>
    </row>
    <row r="4" spans="1:17" ht="16.2" thickBot="1" x14ac:dyDescent="0.35">
      <c r="A4" s="210"/>
      <c r="B4" s="210"/>
      <c r="C4" s="843" t="s">
        <v>6</v>
      </c>
      <c r="D4" s="844" t="s">
        <v>7</v>
      </c>
      <c r="E4" s="844" t="s">
        <v>8</v>
      </c>
      <c r="F4" s="844" t="s">
        <v>43</v>
      </c>
      <c r="G4" s="844" t="s">
        <v>44</v>
      </c>
      <c r="H4" s="844" t="s">
        <v>162</v>
      </c>
      <c r="I4" s="844" t="s">
        <v>163</v>
      </c>
      <c r="J4" s="844" t="s">
        <v>197</v>
      </c>
      <c r="K4" s="844" t="s">
        <v>452</v>
      </c>
      <c r="L4" s="844" t="s">
        <v>453</v>
      </c>
      <c r="M4" s="844" t="s">
        <v>454</v>
      </c>
      <c r="N4" s="844" t="s">
        <v>455</v>
      </c>
      <c r="O4" s="844" t="s">
        <v>456</v>
      </c>
      <c r="P4" s="844" t="s">
        <v>742</v>
      </c>
      <c r="Q4" s="844" t="s">
        <v>743</v>
      </c>
    </row>
    <row r="5" spans="1:17" ht="40.5" customHeight="1" thickBot="1" x14ac:dyDescent="0.35">
      <c r="A5" s="210"/>
      <c r="B5" s="210"/>
      <c r="C5" s="1265" t="s">
        <v>744</v>
      </c>
      <c r="D5" s="1266"/>
      <c r="E5" s="1266"/>
      <c r="F5" s="1266"/>
      <c r="G5" s="1266"/>
      <c r="H5" s="1267"/>
      <c r="I5" s="1268" t="s">
        <v>745</v>
      </c>
      <c r="J5" s="1266"/>
      <c r="K5" s="1266"/>
      <c r="L5" s="1266"/>
      <c r="M5" s="1266"/>
      <c r="N5" s="1267"/>
      <c r="O5" s="1269" t="s">
        <v>746</v>
      </c>
      <c r="P5" s="1265" t="s">
        <v>747</v>
      </c>
      <c r="Q5" s="1267"/>
    </row>
    <row r="6" spans="1:17" ht="57.75" customHeight="1" thickBot="1" x14ac:dyDescent="0.35">
      <c r="A6" s="210"/>
      <c r="B6" s="210"/>
      <c r="C6" s="1271" t="s">
        <v>748</v>
      </c>
      <c r="D6" s="1272"/>
      <c r="E6" s="1273"/>
      <c r="F6" s="1274" t="s">
        <v>749</v>
      </c>
      <c r="G6" s="1272"/>
      <c r="H6" s="1273"/>
      <c r="I6" s="1274" t="s">
        <v>750</v>
      </c>
      <c r="J6" s="1272"/>
      <c r="K6" s="1273"/>
      <c r="L6" s="1274" t="s">
        <v>751</v>
      </c>
      <c r="M6" s="1272"/>
      <c r="N6" s="1273"/>
      <c r="O6" s="1270"/>
      <c r="P6" s="1275" t="s">
        <v>748</v>
      </c>
      <c r="Q6" s="1275" t="s">
        <v>749</v>
      </c>
    </row>
    <row r="7" spans="1:17" ht="16.2" thickBot="1" x14ac:dyDescent="0.35">
      <c r="A7" s="210"/>
      <c r="B7" s="211"/>
      <c r="C7" s="845"/>
      <c r="D7" s="844" t="s">
        <v>752</v>
      </c>
      <c r="E7" s="844" t="s">
        <v>753</v>
      </c>
      <c r="F7" s="845"/>
      <c r="G7" s="844" t="s">
        <v>753</v>
      </c>
      <c r="H7" s="844" t="s">
        <v>754</v>
      </c>
      <c r="I7" s="846"/>
      <c r="J7" s="847" t="s">
        <v>752</v>
      </c>
      <c r="K7" s="847" t="s">
        <v>753</v>
      </c>
      <c r="L7" s="845"/>
      <c r="M7" s="847" t="s">
        <v>753</v>
      </c>
      <c r="N7" s="847" t="s">
        <v>754</v>
      </c>
      <c r="O7" s="845"/>
      <c r="P7" s="1276"/>
      <c r="Q7" s="1276"/>
    </row>
    <row r="8" spans="1:17" ht="24.6" thickBot="1" x14ac:dyDescent="0.35">
      <c r="A8" s="770" t="s">
        <v>755</v>
      </c>
      <c r="B8" s="612" t="s">
        <v>756</v>
      </c>
      <c r="C8" s="842">
        <v>1070252.3677300001</v>
      </c>
      <c r="D8" s="838">
        <f>1070252367.73/1000</f>
        <v>1070252.3677300001</v>
      </c>
      <c r="E8" s="838"/>
      <c r="F8" s="842"/>
      <c r="G8" s="838"/>
      <c r="H8" s="838"/>
      <c r="I8" s="838">
        <f>-26386.35/1000</f>
        <v>-26.38635</v>
      </c>
      <c r="J8" s="842">
        <f>I8</f>
        <v>-26.38635</v>
      </c>
      <c r="K8" s="842"/>
      <c r="L8" s="842"/>
      <c r="M8" s="842"/>
      <c r="N8" s="842"/>
      <c r="O8" s="842"/>
      <c r="P8" s="838"/>
      <c r="Q8" s="838"/>
    </row>
    <row r="9" spans="1:17" ht="15" thickBot="1" x14ac:dyDescent="0.35">
      <c r="A9" s="770" t="s">
        <v>472</v>
      </c>
      <c r="B9" s="612" t="s">
        <v>757</v>
      </c>
      <c r="C9" s="850">
        <f>SUM(C10:C14)+C16</f>
        <v>75378055.29471001</v>
      </c>
      <c r="D9" s="850">
        <f t="shared" ref="D9:Q9" si="0">SUM(D10:D14)+D16</f>
        <v>66143198.14751</v>
      </c>
      <c r="E9" s="850">
        <f t="shared" si="0"/>
        <v>9234857.1471999995</v>
      </c>
      <c r="F9" s="850">
        <f t="shared" si="0"/>
        <v>846904.37346000003</v>
      </c>
      <c r="G9" s="850">
        <f t="shared" si="0"/>
        <v>0</v>
      </c>
      <c r="H9" s="850">
        <f t="shared" si="0"/>
        <v>846904.37347999995</v>
      </c>
      <c r="I9" s="850">
        <f t="shared" si="0"/>
        <v>-436136.53238000005</v>
      </c>
      <c r="J9" s="850">
        <f t="shared" si="0"/>
        <v>-136774.94157999998</v>
      </c>
      <c r="K9" s="850">
        <f t="shared" si="0"/>
        <v>-299361.59080000001</v>
      </c>
      <c r="L9" s="850">
        <f t="shared" si="0"/>
        <v>-487548.75524000009</v>
      </c>
      <c r="M9" s="850">
        <f t="shared" si="0"/>
        <v>0</v>
      </c>
      <c r="N9" s="850">
        <f t="shared" si="0"/>
        <v>-487548.75526000006</v>
      </c>
      <c r="O9" s="850">
        <f t="shared" si="0"/>
        <v>0</v>
      </c>
      <c r="P9" s="850">
        <f t="shared" si="0"/>
        <v>22039479.505139999</v>
      </c>
      <c r="Q9" s="850">
        <f t="shared" si="0"/>
        <v>17695.704049999851</v>
      </c>
    </row>
    <row r="10" spans="1:17" ht="15" thickBot="1" x14ac:dyDescent="0.35">
      <c r="A10" s="771" t="s">
        <v>473</v>
      </c>
      <c r="B10" s="769" t="s">
        <v>758</v>
      </c>
      <c r="C10" s="838">
        <v>2511620.9999900004</v>
      </c>
      <c r="D10" s="838">
        <v>2511620.9999900004</v>
      </c>
      <c r="E10" s="838">
        <v>0</v>
      </c>
      <c r="F10" s="838">
        <v>0</v>
      </c>
      <c r="G10" s="838">
        <v>0</v>
      </c>
      <c r="H10" s="838">
        <v>0</v>
      </c>
      <c r="I10" s="838">
        <v>-12.129620000000001</v>
      </c>
      <c r="J10" s="838">
        <v>-12.129620000000001</v>
      </c>
      <c r="K10" s="838">
        <v>0</v>
      </c>
      <c r="L10" s="838">
        <v>0</v>
      </c>
      <c r="M10" s="838">
        <v>0</v>
      </c>
      <c r="N10" s="838">
        <v>0</v>
      </c>
      <c r="O10" s="838">
        <v>0</v>
      </c>
      <c r="P10" s="838">
        <v>2486000</v>
      </c>
      <c r="Q10" s="838">
        <v>0</v>
      </c>
    </row>
    <row r="11" spans="1:17" ht="15" thickBot="1" x14ac:dyDescent="0.35">
      <c r="A11" s="771" t="s">
        <v>759</v>
      </c>
      <c r="B11" s="769" t="s">
        <v>760</v>
      </c>
      <c r="C11" s="838">
        <v>0</v>
      </c>
      <c r="D11" s="838">
        <v>0</v>
      </c>
      <c r="E11" s="838">
        <v>0</v>
      </c>
      <c r="F11" s="838">
        <v>0</v>
      </c>
      <c r="G11" s="838">
        <v>0</v>
      </c>
      <c r="H11" s="838">
        <v>0</v>
      </c>
      <c r="I11" s="838">
        <v>0</v>
      </c>
      <c r="J11" s="838">
        <v>0</v>
      </c>
      <c r="K11" s="838">
        <v>0</v>
      </c>
      <c r="L11" s="838">
        <v>0</v>
      </c>
      <c r="M11" s="838">
        <v>0</v>
      </c>
      <c r="N11" s="838">
        <v>0</v>
      </c>
      <c r="O11" s="838">
        <v>0</v>
      </c>
      <c r="P11" s="838">
        <v>0</v>
      </c>
      <c r="Q11" s="838">
        <v>0</v>
      </c>
    </row>
    <row r="12" spans="1:17" ht="15" thickBot="1" x14ac:dyDescent="0.35">
      <c r="A12" s="771" t="s">
        <v>761</v>
      </c>
      <c r="B12" s="769" t="s">
        <v>762</v>
      </c>
      <c r="C12" s="838">
        <v>0</v>
      </c>
      <c r="D12" s="838">
        <v>0</v>
      </c>
      <c r="E12" s="838">
        <v>0</v>
      </c>
      <c r="F12" s="838">
        <v>0</v>
      </c>
      <c r="G12" s="838">
        <v>0</v>
      </c>
      <c r="H12" s="838">
        <v>0</v>
      </c>
      <c r="I12" s="838">
        <v>0</v>
      </c>
      <c r="J12" s="838">
        <v>0</v>
      </c>
      <c r="K12" s="838">
        <v>0</v>
      </c>
      <c r="L12" s="838">
        <v>0</v>
      </c>
      <c r="M12" s="838">
        <v>0</v>
      </c>
      <c r="N12" s="838">
        <v>0</v>
      </c>
      <c r="O12" s="838">
        <v>0</v>
      </c>
      <c r="P12" s="838">
        <v>0</v>
      </c>
      <c r="Q12" s="838">
        <v>0</v>
      </c>
    </row>
    <row r="13" spans="1:17" ht="15" thickBot="1" x14ac:dyDescent="0.35">
      <c r="A13" s="771" t="s">
        <v>763</v>
      </c>
      <c r="B13" s="769" t="s">
        <v>764</v>
      </c>
      <c r="C13" s="838">
        <v>0</v>
      </c>
      <c r="D13" s="838">
        <v>0</v>
      </c>
      <c r="E13" s="838">
        <v>0</v>
      </c>
      <c r="F13" s="838">
        <v>0</v>
      </c>
      <c r="G13" s="838">
        <v>0</v>
      </c>
      <c r="H13" s="838">
        <v>0</v>
      </c>
      <c r="I13" s="838">
        <v>0</v>
      </c>
      <c r="J13" s="838">
        <v>0</v>
      </c>
      <c r="K13" s="838">
        <v>0</v>
      </c>
      <c r="L13" s="838">
        <v>0</v>
      </c>
      <c r="M13" s="838">
        <v>0</v>
      </c>
      <c r="N13" s="838">
        <v>0</v>
      </c>
      <c r="O13" s="838">
        <v>0</v>
      </c>
      <c r="P13" s="838">
        <v>0</v>
      </c>
      <c r="Q13" s="838">
        <v>0</v>
      </c>
    </row>
    <row r="14" spans="1:17" ht="15" thickBot="1" x14ac:dyDescent="0.35">
      <c r="A14" s="771" t="s">
        <v>765</v>
      </c>
      <c r="B14" s="769" t="s">
        <v>766</v>
      </c>
      <c r="C14" s="838">
        <v>2016137.8212000001</v>
      </c>
      <c r="D14" s="838">
        <v>1674485.5373900002</v>
      </c>
      <c r="E14" s="838">
        <v>341652.28380999999</v>
      </c>
      <c r="F14" s="838">
        <v>2268.1005</v>
      </c>
      <c r="G14" s="838">
        <v>0</v>
      </c>
      <c r="H14" s="838">
        <v>2268.1005</v>
      </c>
      <c r="I14" s="838">
        <v>-2210.2964700000002</v>
      </c>
      <c r="J14" s="838">
        <v>-943.20720999999992</v>
      </c>
      <c r="K14" s="838">
        <v>-1267.08926</v>
      </c>
      <c r="L14" s="838">
        <v>-591.43316000000004</v>
      </c>
      <c r="M14" s="838">
        <v>0</v>
      </c>
      <c r="N14" s="838">
        <v>-591.43316000000004</v>
      </c>
      <c r="O14" s="838">
        <v>0</v>
      </c>
      <c r="P14" s="838">
        <v>313452.53145000001</v>
      </c>
      <c r="Q14" s="838">
        <v>0</v>
      </c>
    </row>
    <row r="15" spans="1:17" ht="15" thickBot="1" x14ac:dyDescent="0.35">
      <c r="A15" s="771" t="s">
        <v>767</v>
      </c>
      <c r="B15" s="772" t="s">
        <v>768</v>
      </c>
      <c r="C15" s="838">
        <v>2016137.8212099997</v>
      </c>
      <c r="D15" s="838">
        <v>1674485.5374</v>
      </c>
      <c r="E15" s="838">
        <v>341652.28380999999</v>
      </c>
      <c r="F15" s="838">
        <v>2268.1005</v>
      </c>
      <c r="G15" s="838">
        <v>0</v>
      </c>
      <c r="H15" s="838">
        <v>2268.1005</v>
      </c>
      <c r="I15" s="838">
        <v>-2210.2964700000002</v>
      </c>
      <c r="J15" s="838">
        <v>-943.20720999999992</v>
      </c>
      <c r="K15" s="838">
        <v>-1267.08926</v>
      </c>
      <c r="L15" s="838">
        <v>-591.43316000000004</v>
      </c>
      <c r="M15" s="838">
        <v>0</v>
      </c>
      <c r="N15" s="838">
        <v>-591.43316000000004</v>
      </c>
      <c r="O15" s="838">
        <v>0</v>
      </c>
      <c r="P15" s="838">
        <v>313452.53145000001</v>
      </c>
      <c r="Q15" s="838">
        <v>0</v>
      </c>
    </row>
    <row r="16" spans="1:17" ht="15" thickBot="1" x14ac:dyDescent="0.35">
      <c r="A16" s="771" t="s">
        <v>769</v>
      </c>
      <c r="B16" s="769" t="s">
        <v>770</v>
      </c>
      <c r="C16" s="838">
        <v>70850296.473520011</v>
      </c>
      <c r="D16" s="838">
        <v>61957091.610129997</v>
      </c>
      <c r="E16" s="838">
        <v>8893204.8633899987</v>
      </c>
      <c r="F16" s="838">
        <v>844636.27296000009</v>
      </c>
      <c r="G16" s="838">
        <v>0</v>
      </c>
      <c r="H16" s="838">
        <v>844636.27298000001</v>
      </c>
      <c r="I16" s="838">
        <v>-433914.10629000003</v>
      </c>
      <c r="J16" s="838">
        <v>-135819.60475</v>
      </c>
      <c r="K16" s="838">
        <v>-298094.50154000003</v>
      </c>
      <c r="L16" s="838">
        <v>-486957.32208000007</v>
      </c>
      <c r="M16" s="838">
        <v>0</v>
      </c>
      <c r="N16" s="838">
        <v>-486957.32210000005</v>
      </c>
      <c r="O16" s="838">
        <v>0</v>
      </c>
      <c r="P16" s="838">
        <v>19240026.973689999</v>
      </c>
      <c r="Q16" s="838">
        <v>17695.704049999851</v>
      </c>
    </row>
    <row r="17" spans="1:17" ht="15" thickBot="1" x14ac:dyDescent="0.35">
      <c r="A17" s="773" t="s">
        <v>771</v>
      </c>
      <c r="B17" s="613" t="s">
        <v>772</v>
      </c>
      <c r="C17" s="851">
        <f>SUM(C18:C22)</f>
        <v>3818650.8591199997</v>
      </c>
      <c r="D17" s="851">
        <f t="shared" ref="D17:Q17" si="1">SUM(D18:D22)</f>
        <v>3818650.8591199997</v>
      </c>
      <c r="E17" s="851">
        <f t="shared" si="1"/>
        <v>0</v>
      </c>
      <c r="F17" s="851">
        <f t="shared" si="1"/>
        <v>0</v>
      </c>
      <c r="G17" s="851">
        <f t="shared" si="1"/>
        <v>0</v>
      </c>
      <c r="H17" s="851">
        <f t="shared" si="1"/>
        <v>0</v>
      </c>
      <c r="I17" s="851">
        <f t="shared" si="1"/>
        <v>-163.59445000000002</v>
      </c>
      <c r="J17" s="851">
        <f t="shared" si="1"/>
        <v>-163.59445000000002</v>
      </c>
      <c r="K17" s="851">
        <f t="shared" si="1"/>
        <v>0</v>
      </c>
      <c r="L17" s="851">
        <f t="shared" si="1"/>
        <v>0</v>
      </c>
      <c r="M17" s="851">
        <f t="shared" si="1"/>
        <v>0</v>
      </c>
      <c r="N17" s="851">
        <f t="shared" si="1"/>
        <v>0</v>
      </c>
      <c r="O17" s="851">
        <f t="shared" si="1"/>
        <v>0</v>
      </c>
      <c r="P17" s="851">
        <f t="shared" si="1"/>
        <v>0</v>
      </c>
      <c r="Q17" s="851">
        <f t="shared" si="1"/>
        <v>0</v>
      </c>
    </row>
    <row r="18" spans="1:17" ht="15" thickBot="1" x14ac:dyDescent="0.35">
      <c r="A18" s="771" t="s">
        <v>773</v>
      </c>
      <c r="B18" s="769" t="s">
        <v>758</v>
      </c>
      <c r="C18" s="838">
        <v>0</v>
      </c>
      <c r="D18" s="838">
        <v>0</v>
      </c>
      <c r="E18" s="838">
        <v>0</v>
      </c>
      <c r="F18" s="838">
        <v>0</v>
      </c>
      <c r="G18" s="838">
        <v>0</v>
      </c>
      <c r="H18" s="838">
        <v>0</v>
      </c>
      <c r="I18" s="838">
        <v>0</v>
      </c>
      <c r="J18" s="838">
        <v>0</v>
      </c>
      <c r="K18" s="838">
        <v>0</v>
      </c>
      <c r="L18" s="838">
        <v>0</v>
      </c>
      <c r="M18" s="838">
        <v>0</v>
      </c>
      <c r="N18" s="838">
        <v>0</v>
      </c>
      <c r="O18" s="838">
        <v>0</v>
      </c>
      <c r="P18" s="838">
        <v>0</v>
      </c>
      <c r="Q18" s="838">
        <v>0</v>
      </c>
    </row>
    <row r="19" spans="1:17" ht="15" thickBot="1" x14ac:dyDescent="0.35">
      <c r="A19" s="771" t="s">
        <v>774</v>
      </c>
      <c r="B19" s="769" t="s">
        <v>760</v>
      </c>
      <c r="C19" s="838">
        <v>3818650.8591199997</v>
      </c>
      <c r="D19" s="838">
        <v>3818650.8591199997</v>
      </c>
      <c r="E19" s="838">
        <v>0</v>
      </c>
      <c r="F19" s="838">
        <v>0</v>
      </c>
      <c r="G19" s="838">
        <v>0</v>
      </c>
      <c r="H19" s="838">
        <v>0</v>
      </c>
      <c r="I19" s="838">
        <v>-163.59445000000002</v>
      </c>
      <c r="J19" s="838">
        <v>-163.59445000000002</v>
      </c>
      <c r="K19" s="838">
        <v>0</v>
      </c>
      <c r="L19" s="838">
        <v>0</v>
      </c>
      <c r="M19" s="838">
        <v>0</v>
      </c>
      <c r="N19" s="838">
        <v>0</v>
      </c>
      <c r="O19" s="838">
        <v>0</v>
      </c>
      <c r="P19" s="838">
        <v>0</v>
      </c>
      <c r="Q19" s="838">
        <v>0</v>
      </c>
    </row>
    <row r="20" spans="1:17" ht="15" thickBot="1" x14ac:dyDescent="0.35">
      <c r="A20" s="771" t="s">
        <v>775</v>
      </c>
      <c r="B20" s="769" t="s">
        <v>762</v>
      </c>
      <c r="C20" s="838">
        <v>0</v>
      </c>
      <c r="D20" s="838">
        <v>0</v>
      </c>
      <c r="E20" s="838">
        <v>0</v>
      </c>
      <c r="F20" s="838">
        <v>0</v>
      </c>
      <c r="G20" s="838">
        <v>0</v>
      </c>
      <c r="H20" s="838">
        <v>0</v>
      </c>
      <c r="I20" s="838">
        <v>0</v>
      </c>
      <c r="J20" s="838">
        <v>0</v>
      </c>
      <c r="K20" s="838">
        <v>0</v>
      </c>
      <c r="L20" s="838">
        <v>0</v>
      </c>
      <c r="M20" s="838">
        <v>0</v>
      </c>
      <c r="N20" s="838">
        <v>0</v>
      </c>
      <c r="O20" s="838">
        <v>0</v>
      </c>
      <c r="P20" s="838">
        <v>0</v>
      </c>
      <c r="Q20" s="838">
        <v>0</v>
      </c>
    </row>
    <row r="21" spans="1:17" ht="15" thickBot="1" x14ac:dyDescent="0.35">
      <c r="A21" s="771" t="s">
        <v>776</v>
      </c>
      <c r="B21" s="769" t="s">
        <v>764</v>
      </c>
      <c r="C21" s="838">
        <v>0</v>
      </c>
      <c r="D21" s="838">
        <v>0</v>
      </c>
      <c r="E21" s="838">
        <v>0</v>
      </c>
      <c r="F21" s="838">
        <v>0</v>
      </c>
      <c r="G21" s="838">
        <v>0</v>
      </c>
      <c r="H21" s="838">
        <v>0</v>
      </c>
      <c r="I21" s="838">
        <v>0</v>
      </c>
      <c r="J21" s="838">
        <v>0</v>
      </c>
      <c r="K21" s="838">
        <v>0</v>
      </c>
      <c r="L21" s="838">
        <v>0</v>
      </c>
      <c r="M21" s="838">
        <v>0</v>
      </c>
      <c r="N21" s="838">
        <v>0</v>
      </c>
      <c r="O21" s="838">
        <v>0</v>
      </c>
      <c r="P21" s="838">
        <v>0</v>
      </c>
      <c r="Q21" s="838">
        <v>0</v>
      </c>
    </row>
    <row r="22" spans="1:17" ht="15" thickBot="1" x14ac:dyDescent="0.35">
      <c r="A22" s="771" t="s">
        <v>777</v>
      </c>
      <c r="B22" s="769" t="s">
        <v>766</v>
      </c>
      <c r="C22" s="838">
        <v>0</v>
      </c>
      <c r="D22" s="838">
        <v>0</v>
      </c>
      <c r="E22" s="838">
        <v>0</v>
      </c>
      <c r="F22" s="838">
        <v>0</v>
      </c>
      <c r="G22" s="838">
        <v>0</v>
      </c>
      <c r="H22" s="838">
        <v>0</v>
      </c>
      <c r="I22" s="838">
        <v>0</v>
      </c>
      <c r="J22" s="838">
        <v>0</v>
      </c>
      <c r="K22" s="838">
        <v>0</v>
      </c>
      <c r="L22" s="838">
        <v>0</v>
      </c>
      <c r="M22" s="838">
        <v>0</v>
      </c>
      <c r="N22" s="838">
        <v>0</v>
      </c>
      <c r="O22" s="838">
        <v>0</v>
      </c>
      <c r="P22" s="838">
        <v>0</v>
      </c>
      <c r="Q22" s="838">
        <v>0</v>
      </c>
    </row>
    <row r="23" spans="1:17" ht="15" thickBot="1" x14ac:dyDescent="0.35">
      <c r="A23" s="773" t="s">
        <v>778</v>
      </c>
      <c r="B23" s="613" t="s">
        <v>536</v>
      </c>
      <c r="C23" s="852">
        <f>SUM(C24:C29)</f>
        <v>3033348.77929</v>
      </c>
      <c r="D23" s="852">
        <f t="shared" ref="D23:Q23" si="2">SUM(D24:D29)</f>
        <v>2857583.80321</v>
      </c>
      <c r="E23" s="852">
        <f t="shared" si="2"/>
        <v>175764.97608000002</v>
      </c>
      <c r="F23" s="852">
        <f t="shared" si="2"/>
        <v>522.98914000000002</v>
      </c>
      <c r="G23" s="852">
        <f t="shared" si="2"/>
        <v>0</v>
      </c>
      <c r="H23" s="852">
        <f t="shared" si="2"/>
        <v>522.98914000000002</v>
      </c>
      <c r="I23" s="852">
        <f t="shared" si="2"/>
        <v>-7544.2076699999998</v>
      </c>
      <c r="J23" s="852">
        <f t="shared" si="2"/>
        <v>-4695.47397</v>
      </c>
      <c r="K23" s="852">
        <f t="shared" si="2"/>
        <v>-2848.7336999999998</v>
      </c>
      <c r="L23" s="852">
        <f t="shared" si="2"/>
        <v>-197.93659</v>
      </c>
      <c r="M23" s="852">
        <f t="shared" si="2"/>
        <v>0</v>
      </c>
      <c r="N23" s="852">
        <f t="shared" si="2"/>
        <v>-197.93659</v>
      </c>
      <c r="O23" s="853"/>
      <c r="P23" s="852">
        <f t="shared" si="2"/>
        <v>14137.46154</v>
      </c>
      <c r="Q23" s="852">
        <f t="shared" si="2"/>
        <v>0</v>
      </c>
    </row>
    <row r="24" spans="1:17" ht="15" thickBot="1" x14ac:dyDescent="0.35">
      <c r="A24" s="771" t="s">
        <v>779</v>
      </c>
      <c r="B24" s="769" t="s">
        <v>758</v>
      </c>
      <c r="C24" s="854">
        <v>0</v>
      </c>
      <c r="D24" s="854">
        <v>0</v>
      </c>
      <c r="E24" s="854">
        <v>0</v>
      </c>
      <c r="F24" s="854">
        <v>0</v>
      </c>
      <c r="G24" s="854">
        <v>0</v>
      </c>
      <c r="H24" s="854">
        <v>0</v>
      </c>
      <c r="I24" s="854">
        <v>0</v>
      </c>
      <c r="J24" s="854">
        <v>0</v>
      </c>
      <c r="K24" s="854">
        <v>0</v>
      </c>
      <c r="L24" s="854">
        <v>0</v>
      </c>
      <c r="M24" s="854">
        <v>0</v>
      </c>
      <c r="N24" s="854">
        <v>0</v>
      </c>
      <c r="O24" s="853">
        <v>0</v>
      </c>
      <c r="P24" s="854">
        <v>0</v>
      </c>
      <c r="Q24" s="854">
        <v>0</v>
      </c>
    </row>
    <row r="25" spans="1:17" ht="15" thickBot="1" x14ac:dyDescent="0.35">
      <c r="A25" s="771" t="s">
        <v>780</v>
      </c>
      <c r="B25" s="769" t="s">
        <v>760</v>
      </c>
      <c r="C25" s="854">
        <v>0</v>
      </c>
      <c r="D25" s="854">
        <v>0</v>
      </c>
      <c r="E25" s="854">
        <v>0</v>
      </c>
      <c r="F25" s="854">
        <v>0</v>
      </c>
      <c r="G25" s="854">
        <v>0</v>
      </c>
      <c r="H25" s="854">
        <v>0</v>
      </c>
      <c r="I25" s="854">
        <v>0</v>
      </c>
      <c r="J25" s="854">
        <v>0</v>
      </c>
      <c r="K25" s="854">
        <v>0</v>
      </c>
      <c r="L25" s="854">
        <v>0</v>
      </c>
      <c r="M25" s="854">
        <v>0</v>
      </c>
      <c r="N25" s="854">
        <v>0</v>
      </c>
      <c r="O25" s="853">
        <v>0</v>
      </c>
      <c r="P25" s="854">
        <v>0</v>
      </c>
      <c r="Q25" s="854">
        <v>0</v>
      </c>
    </row>
    <row r="26" spans="1:17" ht="15" thickBot="1" x14ac:dyDescent="0.35">
      <c r="A26" s="771" t="s">
        <v>781</v>
      </c>
      <c r="B26" s="769" t="s">
        <v>762</v>
      </c>
      <c r="C26" s="854">
        <v>0</v>
      </c>
      <c r="D26" s="854">
        <v>0</v>
      </c>
      <c r="E26" s="854">
        <v>0</v>
      </c>
      <c r="F26" s="854">
        <v>0</v>
      </c>
      <c r="G26" s="854">
        <v>0</v>
      </c>
      <c r="H26" s="854">
        <v>0</v>
      </c>
      <c r="I26" s="854">
        <v>0</v>
      </c>
      <c r="J26" s="854">
        <v>0</v>
      </c>
      <c r="K26" s="854">
        <v>0</v>
      </c>
      <c r="L26" s="854">
        <v>0</v>
      </c>
      <c r="M26" s="854">
        <v>0</v>
      </c>
      <c r="N26" s="854">
        <v>0</v>
      </c>
      <c r="O26" s="853">
        <v>0</v>
      </c>
      <c r="P26" s="854">
        <v>0</v>
      </c>
      <c r="Q26" s="854">
        <v>0</v>
      </c>
    </row>
    <row r="27" spans="1:17" ht="15" thickBot="1" x14ac:dyDescent="0.35">
      <c r="A27" s="771" t="s">
        <v>782</v>
      </c>
      <c r="B27" s="769" t="s">
        <v>764</v>
      </c>
      <c r="C27" s="854">
        <v>0</v>
      </c>
      <c r="D27" s="854">
        <v>0</v>
      </c>
      <c r="E27" s="854">
        <v>0</v>
      </c>
      <c r="F27" s="854">
        <v>0</v>
      </c>
      <c r="G27" s="854">
        <v>0</v>
      </c>
      <c r="H27" s="854">
        <v>0</v>
      </c>
      <c r="I27" s="854">
        <v>0</v>
      </c>
      <c r="J27" s="854">
        <v>0</v>
      </c>
      <c r="K27" s="854">
        <v>0</v>
      </c>
      <c r="L27" s="854">
        <v>0</v>
      </c>
      <c r="M27" s="854">
        <v>0</v>
      </c>
      <c r="N27" s="854">
        <v>0</v>
      </c>
      <c r="O27" s="853">
        <v>0</v>
      </c>
      <c r="P27" s="854">
        <v>0</v>
      </c>
      <c r="Q27" s="854">
        <v>0</v>
      </c>
    </row>
    <row r="28" spans="1:17" ht="15" thickBot="1" x14ac:dyDescent="0.35">
      <c r="A28" s="771" t="s">
        <v>783</v>
      </c>
      <c r="B28" s="769" t="s">
        <v>766</v>
      </c>
      <c r="C28" s="854">
        <v>317450.03747000004</v>
      </c>
      <c r="D28" s="854">
        <v>277938.17332</v>
      </c>
      <c r="E28" s="854">
        <v>39511.864150000001</v>
      </c>
      <c r="F28" s="854">
        <v>0</v>
      </c>
      <c r="G28" s="854">
        <v>0</v>
      </c>
      <c r="H28" s="854">
        <v>0</v>
      </c>
      <c r="I28" s="854">
        <v>-723.35036000000002</v>
      </c>
      <c r="J28" s="854">
        <v>-644.76993000000004</v>
      </c>
      <c r="K28" s="854">
        <v>-78.580429999999993</v>
      </c>
      <c r="L28" s="854">
        <v>0</v>
      </c>
      <c r="M28" s="854">
        <v>0</v>
      </c>
      <c r="N28" s="854">
        <v>0</v>
      </c>
      <c r="O28" s="853">
        <v>0</v>
      </c>
      <c r="P28" s="854">
        <v>1208.7618500000001</v>
      </c>
      <c r="Q28" s="854">
        <v>0</v>
      </c>
    </row>
    <row r="29" spans="1:17" ht="15" thickBot="1" x14ac:dyDescent="0.35">
      <c r="A29" s="771" t="s">
        <v>784</v>
      </c>
      <c r="B29" s="769" t="s">
        <v>770</v>
      </c>
      <c r="C29" s="854">
        <v>2715898.7418200001</v>
      </c>
      <c r="D29" s="854">
        <v>2579645.62989</v>
      </c>
      <c r="E29" s="854">
        <v>136253.11193000001</v>
      </c>
      <c r="F29" s="854">
        <v>522.98914000000002</v>
      </c>
      <c r="G29" s="854">
        <v>0</v>
      </c>
      <c r="H29" s="854">
        <v>522.98914000000002</v>
      </c>
      <c r="I29" s="854">
        <v>-6820.8573099999994</v>
      </c>
      <c r="J29" s="854">
        <v>-4050.7040400000001</v>
      </c>
      <c r="K29" s="854">
        <v>-2770.1532699999998</v>
      </c>
      <c r="L29" s="854">
        <v>-197.93659</v>
      </c>
      <c r="M29" s="854">
        <v>0</v>
      </c>
      <c r="N29" s="854">
        <v>-197.93659</v>
      </c>
      <c r="O29" s="853">
        <v>0</v>
      </c>
      <c r="P29" s="854">
        <v>12928.699689999999</v>
      </c>
      <c r="Q29" s="854">
        <v>0</v>
      </c>
    </row>
    <row r="30" spans="1:17" ht="15" thickBot="1" x14ac:dyDescent="0.35">
      <c r="A30" s="774" t="s">
        <v>785</v>
      </c>
      <c r="B30" s="619" t="s">
        <v>42</v>
      </c>
      <c r="C30" s="852">
        <f>C8+C9+C17+C23</f>
        <v>83300307.300850019</v>
      </c>
      <c r="D30" s="852">
        <f t="shared" ref="D30:Q30" si="3">D8+D9+D17+D23</f>
        <v>73889685.17757</v>
      </c>
      <c r="E30" s="852">
        <f t="shared" si="3"/>
        <v>9410622.1232799999</v>
      </c>
      <c r="F30" s="852">
        <f t="shared" si="3"/>
        <v>847427.36259999999</v>
      </c>
      <c r="G30" s="852">
        <f t="shared" si="3"/>
        <v>0</v>
      </c>
      <c r="H30" s="852">
        <f t="shared" si="3"/>
        <v>847427.36261999991</v>
      </c>
      <c r="I30" s="852">
        <f t="shared" si="3"/>
        <v>-443870.72084999998</v>
      </c>
      <c r="J30" s="852">
        <f t="shared" si="3"/>
        <v>-141660.39634999997</v>
      </c>
      <c r="K30" s="852">
        <f t="shared" si="3"/>
        <v>-302210.32449999999</v>
      </c>
      <c r="L30" s="852">
        <f t="shared" si="3"/>
        <v>-487746.69183000008</v>
      </c>
      <c r="M30" s="852">
        <f t="shared" si="3"/>
        <v>0</v>
      </c>
      <c r="N30" s="852">
        <f t="shared" si="3"/>
        <v>-487746.69185000006</v>
      </c>
      <c r="O30" s="852">
        <f t="shared" si="3"/>
        <v>0</v>
      </c>
      <c r="P30" s="852">
        <f t="shared" si="3"/>
        <v>22053616.966679998</v>
      </c>
      <c r="Q30" s="852">
        <f t="shared" si="3"/>
        <v>17695.704049999851</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9" tint="0.79998168889431442"/>
    <pageSetUpPr fitToPage="1"/>
  </sheetPr>
  <dimension ref="B2:I12"/>
  <sheetViews>
    <sheetView showGridLines="0" topLeftCell="C1" zoomScaleNormal="100" workbookViewId="0"/>
  </sheetViews>
  <sheetFormatPr defaultRowHeight="14.4" x14ac:dyDescent="0.3"/>
  <cols>
    <col min="1" max="1" width="7.109375" customWidth="1"/>
    <col min="2" max="2" width="6.109375" customWidth="1"/>
    <col min="3" max="3" width="27" customWidth="1"/>
    <col min="4" max="4" width="18.5546875" bestFit="1" customWidth="1"/>
    <col min="5" max="5" width="15.33203125" customWidth="1"/>
    <col min="6" max="6" width="21.88671875" customWidth="1"/>
    <col min="7" max="7" width="13.109375" customWidth="1"/>
    <col min="8" max="8" width="11.44140625" customWidth="1"/>
    <col min="9" max="9" width="14.109375" customWidth="1"/>
  </cols>
  <sheetData>
    <row r="2" spans="2:9" ht="18" x14ac:dyDescent="0.3">
      <c r="B2" s="45" t="s">
        <v>720</v>
      </c>
    </row>
    <row r="3" spans="2:9" x14ac:dyDescent="0.3">
      <c r="B3" s="213"/>
    </row>
    <row r="4" spans="2:9" x14ac:dyDescent="0.3">
      <c r="B4" s="213"/>
      <c r="D4" s="8" t="s">
        <v>6</v>
      </c>
      <c r="E4" s="8" t="s">
        <v>7</v>
      </c>
      <c r="F4" s="8" t="s">
        <v>8</v>
      </c>
      <c r="G4" s="8" t="s">
        <v>43</v>
      </c>
      <c r="H4" s="8" t="s">
        <v>44</v>
      </c>
      <c r="I4" s="8" t="s">
        <v>162</v>
      </c>
    </row>
    <row r="5" spans="2:9" x14ac:dyDescent="0.3">
      <c r="D5" s="1211" t="s">
        <v>786</v>
      </c>
      <c r="E5" s="1211"/>
      <c r="F5" s="1211"/>
      <c r="G5" s="1211"/>
      <c r="H5" s="1211"/>
      <c r="I5" s="1211"/>
    </row>
    <row r="6" spans="2:9" ht="42" customHeight="1" x14ac:dyDescent="0.3">
      <c r="D6" s="21" t="s">
        <v>787</v>
      </c>
      <c r="E6" s="21" t="s">
        <v>788</v>
      </c>
      <c r="F6" s="21" t="s">
        <v>789</v>
      </c>
      <c r="G6" s="21" t="s">
        <v>790</v>
      </c>
      <c r="H6" s="21" t="s">
        <v>791</v>
      </c>
      <c r="I6" s="21" t="s">
        <v>42</v>
      </c>
    </row>
    <row r="7" spans="2:9" x14ac:dyDescent="0.3">
      <c r="B7" s="124">
        <v>1</v>
      </c>
      <c r="C7" s="214" t="s">
        <v>757</v>
      </c>
      <c r="D7" s="825">
        <v>154445.01793</v>
      </c>
      <c r="E7" s="825">
        <v>2644352.3884399999</v>
      </c>
      <c r="F7" s="825">
        <v>3009697.4797100001</v>
      </c>
      <c r="G7" s="825">
        <v>69492779.49447</v>
      </c>
      <c r="H7" s="825"/>
      <c r="I7" s="825">
        <f>SUM(D7:H7)</f>
        <v>75301274.380549997</v>
      </c>
    </row>
    <row r="8" spans="2:9" x14ac:dyDescent="0.3">
      <c r="B8" s="124">
        <v>2</v>
      </c>
      <c r="C8" s="214" t="s">
        <v>772</v>
      </c>
      <c r="D8" s="825">
        <v>0</v>
      </c>
      <c r="E8" s="825">
        <v>0</v>
      </c>
      <c r="F8" s="825">
        <v>3589036.2179</v>
      </c>
      <c r="G8" s="825">
        <v>129144.86315</v>
      </c>
      <c r="H8" s="825"/>
      <c r="I8" s="825">
        <f>SUM(D8:H8)</f>
        <v>3718181.0810500002</v>
      </c>
    </row>
    <row r="9" spans="2:9" x14ac:dyDescent="0.3">
      <c r="B9" s="215">
        <v>3</v>
      </c>
      <c r="C9" s="216" t="s">
        <v>42</v>
      </c>
      <c r="D9" s="825">
        <f>SUM(D7:D8)</f>
        <v>154445.01793</v>
      </c>
      <c r="E9" s="825">
        <f t="shared" ref="E9:I9" si="0">SUM(E7:E8)</f>
        <v>2644352.3884399999</v>
      </c>
      <c r="F9" s="825">
        <f t="shared" si="0"/>
        <v>6598733.6976100001</v>
      </c>
      <c r="G9" s="825">
        <f t="shared" si="0"/>
        <v>69621924.357620001</v>
      </c>
      <c r="H9" s="825">
        <f t="shared" si="0"/>
        <v>0</v>
      </c>
      <c r="I9" s="825">
        <f t="shared" si="0"/>
        <v>79019455.461599991</v>
      </c>
    </row>
    <row r="12" spans="2:9" x14ac:dyDescent="0.3">
      <c r="D12" s="825"/>
    </row>
  </sheetData>
  <mergeCells count="1">
    <mergeCell ref="D5:I5"/>
  </mergeCells>
  <pageMargins left="0.70866141732283472" right="0.70866141732283472" top="0.74803149606299213" bottom="0.74803149606299213" header="0.31496062992125984" footer="0.31496062992125984"/>
  <pageSetup paperSize="9" scale="97"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tabColor theme="9" tint="0.79998168889431442"/>
    <pageSetUpPr fitToPage="1"/>
  </sheetPr>
  <dimension ref="B2:E11"/>
  <sheetViews>
    <sheetView showGridLines="0" zoomScale="110" zoomScaleNormal="110" workbookViewId="0"/>
  </sheetViews>
  <sheetFormatPr defaultRowHeight="14.4" x14ac:dyDescent="0.3"/>
  <cols>
    <col min="1" max="1" width="7" customWidth="1"/>
    <col min="2" max="2" width="10.109375" customWidth="1"/>
    <col min="3" max="3" width="58.5546875" customWidth="1"/>
    <col min="4" max="4" width="21.33203125" customWidth="1"/>
    <col min="5" max="5" width="28" customWidth="1"/>
    <col min="6" max="6" width="58.109375" customWidth="1"/>
  </cols>
  <sheetData>
    <row r="2" spans="2:5" ht="18" x14ac:dyDescent="0.3">
      <c r="B2" s="45" t="s">
        <v>721</v>
      </c>
      <c r="C2" s="34"/>
      <c r="D2" s="34"/>
      <c r="E2" s="34"/>
    </row>
    <row r="3" spans="2:5" ht="16.2" thickBot="1" x14ac:dyDescent="0.35">
      <c r="B3" s="217"/>
      <c r="C3" s="218"/>
      <c r="D3" s="218"/>
      <c r="E3" s="34"/>
    </row>
    <row r="4" spans="2:5" ht="16.2" thickBot="1" x14ac:dyDescent="0.35">
      <c r="B4" s="217"/>
      <c r="C4" s="218"/>
      <c r="D4" s="644" t="s">
        <v>6</v>
      </c>
      <c r="E4" s="34"/>
    </row>
    <row r="5" spans="2:5" ht="16.2" thickBot="1" x14ac:dyDescent="0.35">
      <c r="B5" s="217"/>
      <c r="C5" s="218"/>
      <c r="D5" s="645" t="s">
        <v>792</v>
      </c>
      <c r="E5" s="34"/>
    </row>
    <row r="6" spans="2:5" ht="25.5" customHeight="1" thickBot="1" x14ac:dyDescent="0.35">
      <c r="B6" s="637" t="s">
        <v>472</v>
      </c>
      <c r="C6" s="638" t="s">
        <v>793</v>
      </c>
      <c r="D6" s="855">
        <v>749277</v>
      </c>
      <c r="E6" s="34"/>
    </row>
    <row r="7" spans="2:5" ht="25.5" customHeight="1" thickBot="1" x14ac:dyDescent="0.35">
      <c r="B7" s="639" t="s">
        <v>473</v>
      </c>
      <c r="C7" s="640" t="s">
        <v>794</v>
      </c>
      <c r="D7" s="855">
        <f>495458951.48/1000</f>
        <v>495458.95148000005</v>
      </c>
      <c r="E7" s="34"/>
    </row>
    <row r="8" spans="2:5" ht="25.5" customHeight="1" thickBot="1" x14ac:dyDescent="0.35">
      <c r="B8" s="639" t="s">
        <v>759</v>
      </c>
      <c r="C8" s="640" t="s">
        <v>795</v>
      </c>
      <c r="D8" s="856">
        <f>D9+D10</f>
        <v>-397832.25520000001</v>
      </c>
      <c r="E8" s="34"/>
    </row>
    <row r="9" spans="2:5" ht="25.5" customHeight="1" thickBot="1" x14ac:dyDescent="0.35">
      <c r="B9" s="639" t="s">
        <v>761</v>
      </c>
      <c r="C9" s="641" t="s">
        <v>796</v>
      </c>
      <c r="D9" s="857">
        <f>-22953738.28/1000</f>
        <v>-22953.738280000001</v>
      </c>
      <c r="E9" s="34"/>
    </row>
    <row r="10" spans="2:5" ht="25.5" customHeight="1" thickBot="1" x14ac:dyDescent="0.35">
      <c r="B10" s="639" t="s">
        <v>763</v>
      </c>
      <c r="C10" s="641" t="s">
        <v>797</v>
      </c>
      <c r="D10" s="857">
        <f>-374877516.92/1000-1</f>
        <v>-374878.51692000002</v>
      </c>
      <c r="E10" s="34"/>
    </row>
    <row r="11" spans="2:5" ht="25.5" customHeight="1" thickBot="1" x14ac:dyDescent="0.35">
      <c r="B11" s="642" t="s">
        <v>765</v>
      </c>
      <c r="C11" s="643" t="s">
        <v>798</v>
      </c>
      <c r="D11" s="858">
        <f>D6+D7+D8</f>
        <v>846903.69628000003</v>
      </c>
      <c r="E11" s="34"/>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tabColor theme="9" tint="0.79998168889431442"/>
  </sheetPr>
  <dimension ref="A2:E18"/>
  <sheetViews>
    <sheetView showGridLines="0" view="pageLayout" zoomScaleNormal="110" workbookViewId="0"/>
  </sheetViews>
  <sheetFormatPr defaultRowHeight="14.4" x14ac:dyDescent="0.3"/>
  <cols>
    <col min="1" max="1" width="7" customWidth="1"/>
    <col min="2" max="2" width="4.5546875" customWidth="1"/>
    <col min="3" max="3" width="58.5546875" customWidth="1"/>
    <col min="4" max="4" width="27.44140625" customWidth="1"/>
    <col min="5" max="5" width="29.109375" customWidth="1"/>
    <col min="7" max="7" width="3.44140625" customWidth="1"/>
    <col min="8" max="8" width="54.5546875" customWidth="1"/>
    <col min="9" max="9" width="25" customWidth="1"/>
  </cols>
  <sheetData>
    <row r="2" spans="1:5" ht="17.399999999999999" x14ac:dyDescent="0.35">
      <c r="A2" s="580"/>
      <c r="B2" s="581" t="s">
        <v>722</v>
      </c>
    </row>
    <row r="3" spans="1:5" ht="16.2" thickBot="1" x14ac:dyDescent="0.35">
      <c r="B3" s="163"/>
      <c r="C3" s="209"/>
      <c r="D3" s="209"/>
      <c r="E3" s="219"/>
    </row>
    <row r="4" spans="1:5" ht="16.2" thickBot="1" x14ac:dyDescent="0.35">
      <c r="B4" s="163"/>
      <c r="C4" s="209"/>
      <c r="D4" s="591" t="s">
        <v>6</v>
      </c>
      <c r="E4" s="592" t="s">
        <v>7</v>
      </c>
    </row>
    <row r="5" spans="1:5" ht="37.5" customHeight="1" thickBot="1" x14ac:dyDescent="0.35">
      <c r="B5" s="163"/>
      <c r="C5" s="209"/>
      <c r="D5" s="593" t="s">
        <v>792</v>
      </c>
      <c r="E5" s="592" t="s">
        <v>799</v>
      </c>
    </row>
    <row r="6" spans="1:5" ht="25.5" customHeight="1" thickBot="1" x14ac:dyDescent="0.35">
      <c r="B6" s="582" t="s">
        <v>472</v>
      </c>
      <c r="C6" s="583" t="s">
        <v>793</v>
      </c>
      <c r="D6" s="632"/>
      <c r="E6" s="633"/>
    </row>
    <row r="7" spans="1:5" ht="25.5" customHeight="1" thickBot="1" x14ac:dyDescent="0.35">
      <c r="B7" s="584" t="s">
        <v>473</v>
      </c>
      <c r="C7" s="585" t="s">
        <v>794</v>
      </c>
      <c r="D7" s="632"/>
      <c r="E7" s="633"/>
    </row>
    <row r="8" spans="1:5" ht="25.5" customHeight="1" thickBot="1" x14ac:dyDescent="0.35">
      <c r="B8" s="584" t="s">
        <v>759</v>
      </c>
      <c r="C8" s="585" t="s">
        <v>795</v>
      </c>
      <c r="D8" s="632"/>
      <c r="E8" s="633"/>
    </row>
    <row r="9" spans="1:5" ht="25.5" customHeight="1" thickBot="1" x14ac:dyDescent="0.35">
      <c r="B9" s="584" t="s">
        <v>761</v>
      </c>
      <c r="C9" s="586" t="s">
        <v>800</v>
      </c>
      <c r="D9" s="632"/>
      <c r="E9" s="633"/>
    </row>
    <row r="10" spans="1:5" ht="25.5" customHeight="1" thickBot="1" x14ac:dyDescent="0.35">
      <c r="B10" s="584" t="s">
        <v>763</v>
      </c>
      <c r="C10" s="586" t="s">
        <v>801</v>
      </c>
      <c r="D10" s="611"/>
      <c r="E10" s="633"/>
    </row>
    <row r="11" spans="1:5" ht="25.5" customHeight="1" thickBot="1" x14ac:dyDescent="0.35">
      <c r="B11" s="584" t="s">
        <v>765</v>
      </c>
      <c r="C11" s="586" t="s">
        <v>802</v>
      </c>
      <c r="D11" s="634"/>
      <c r="E11" s="607"/>
    </row>
    <row r="12" spans="1:5" ht="25.5" customHeight="1" thickBot="1" x14ac:dyDescent="0.35">
      <c r="B12" s="584" t="s">
        <v>767</v>
      </c>
      <c r="C12" s="586" t="s">
        <v>803</v>
      </c>
      <c r="D12" s="611"/>
      <c r="E12" s="607"/>
    </row>
    <row r="13" spans="1:5" ht="25.5" customHeight="1" thickBot="1" x14ac:dyDescent="0.35">
      <c r="B13" s="584" t="s">
        <v>769</v>
      </c>
      <c r="C13" s="586" t="s">
        <v>804</v>
      </c>
      <c r="D13" s="611"/>
      <c r="E13" s="607"/>
    </row>
    <row r="14" spans="1:5" ht="25.5" customHeight="1" thickBot="1" x14ac:dyDescent="0.35">
      <c r="B14" s="584" t="s">
        <v>771</v>
      </c>
      <c r="C14" s="586" t="s">
        <v>805</v>
      </c>
      <c r="D14" s="611"/>
      <c r="E14" s="607"/>
    </row>
    <row r="15" spans="1:5" ht="25.5" customHeight="1" thickBot="1" x14ac:dyDescent="0.35">
      <c r="B15" s="584" t="s">
        <v>773</v>
      </c>
      <c r="C15" s="586" t="s">
        <v>796</v>
      </c>
      <c r="D15" s="611"/>
      <c r="E15" s="633"/>
    </row>
    <row r="16" spans="1:5" ht="25.5" customHeight="1" thickBot="1" x14ac:dyDescent="0.35">
      <c r="B16" s="584" t="s">
        <v>774</v>
      </c>
      <c r="C16" s="586" t="s">
        <v>797</v>
      </c>
      <c r="D16" s="611"/>
      <c r="E16" s="633"/>
    </row>
    <row r="17" spans="2:5" ht="25.5" customHeight="1" thickBot="1" x14ac:dyDescent="0.35">
      <c r="B17" s="587" t="s">
        <v>775</v>
      </c>
      <c r="C17" s="588" t="s">
        <v>806</v>
      </c>
      <c r="D17" s="635"/>
      <c r="E17" s="636"/>
    </row>
    <row r="18" spans="2:5" ht="25.5" customHeight="1" thickBot="1" x14ac:dyDescent="0.35">
      <c r="B18" s="589" t="s">
        <v>776</v>
      </c>
      <c r="C18" s="590" t="s">
        <v>798</v>
      </c>
      <c r="D18" s="611"/>
      <c r="E18" s="633"/>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tabColor theme="9" tint="0.79998168889431442"/>
    <pageSetUpPr fitToPage="1"/>
  </sheetPr>
  <dimension ref="A1:J21"/>
  <sheetViews>
    <sheetView showGridLines="0" zoomScaleNormal="100" workbookViewId="0"/>
  </sheetViews>
  <sheetFormatPr defaultRowHeight="14.4" x14ac:dyDescent="0.3"/>
  <cols>
    <col min="1" max="1" width="34.33203125" customWidth="1"/>
    <col min="2" max="2" width="26" customWidth="1"/>
    <col min="3" max="7" width="13.6640625" customWidth="1"/>
    <col min="8" max="8" width="17" customWidth="1"/>
    <col min="9" max="9" width="17.88671875" customWidth="1"/>
    <col min="10" max="10" width="18.5546875" customWidth="1"/>
  </cols>
  <sheetData>
    <row r="1" spans="1:10" ht="18" x14ac:dyDescent="0.3">
      <c r="A1" s="45" t="s">
        <v>723</v>
      </c>
      <c r="C1" s="29"/>
    </row>
    <row r="2" spans="1:10" ht="16.2" thickBot="1" x14ac:dyDescent="0.35">
      <c r="A2" s="163"/>
      <c r="B2" s="209"/>
      <c r="C2" s="209"/>
      <c r="D2" s="209"/>
      <c r="E2" s="209"/>
      <c r="F2" s="209"/>
      <c r="G2" s="209"/>
      <c r="H2" s="209"/>
      <c r="I2" s="209"/>
      <c r="J2" s="209"/>
    </row>
    <row r="3" spans="1:10" ht="23.25" customHeight="1" thickBot="1" x14ac:dyDescent="0.35">
      <c r="A3" s="210"/>
      <c r="B3" s="210"/>
      <c r="C3" s="595" t="s">
        <v>6</v>
      </c>
      <c r="D3" s="596" t="s">
        <v>7</v>
      </c>
      <c r="E3" s="596" t="s">
        <v>8</v>
      </c>
      <c r="F3" s="596" t="s">
        <v>43</v>
      </c>
      <c r="G3" s="596" t="s">
        <v>44</v>
      </c>
      <c r="H3" s="596" t="s">
        <v>162</v>
      </c>
      <c r="I3" s="596" t="s">
        <v>163</v>
      </c>
      <c r="J3" s="596" t="s">
        <v>197</v>
      </c>
    </row>
    <row r="4" spans="1:10" ht="48.75" customHeight="1" thickBot="1" x14ac:dyDescent="0.35">
      <c r="A4" s="210"/>
      <c r="B4" s="210"/>
      <c r="C4" s="1277" t="s">
        <v>807</v>
      </c>
      <c r="D4" s="1278"/>
      <c r="E4" s="1278"/>
      <c r="F4" s="1279"/>
      <c r="G4" s="1280" t="s">
        <v>745</v>
      </c>
      <c r="H4" s="1281"/>
      <c r="I4" s="1282" t="s">
        <v>808</v>
      </c>
      <c r="J4" s="1283"/>
    </row>
    <row r="5" spans="1:10" ht="16.2" thickBot="1" x14ac:dyDescent="0.35">
      <c r="A5" s="210"/>
      <c r="B5" s="210"/>
      <c r="C5" s="1284" t="s">
        <v>809</v>
      </c>
      <c r="D5" s="1286" t="s">
        <v>810</v>
      </c>
      <c r="E5" s="1287"/>
      <c r="F5" s="1288"/>
      <c r="G5" s="1289" t="s">
        <v>811</v>
      </c>
      <c r="H5" s="1289" t="s">
        <v>812</v>
      </c>
      <c r="I5" s="597"/>
      <c r="J5" s="1289" t="s">
        <v>813</v>
      </c>
    </row>
    <row r="6" spans="1:10" ht="66.75" customHeight="1" thickBot="1" x14ac:dyDescent="0.35">
      <c r="A6" s="210"/>
      <c r="B6" s="210"/>
      <c r="C6" s="1285"/>
      <c r="D6" s="598"/>
      <c r="E6" s="599" t="s">
        <v>814</v>
      </c>
      <c r="F6" s="600" t="s">
        <v>815</v>
      </c>
      <c r="G6" s="1290"/>
      <c r="H6" s="1290"/>
      <c r="I6" s="601"/>
      <c r="J6" s="1291"/>
    </row>
    <row r="7" spans="1:10" ht="28.2" thickBot="1" x14ac:dyDescent="0.35">
      <c r="A7" s="602" t="s">
        <v>755</v>
      </c>
      <c r="B7" s="603" t="s">
        <v>756</v>
      </c>
      <c r="C7" s="617"/>
      <c r="D7" s="617"/>
      <c r="E7" s="617"/>
      <c r="F7" s="629"/>
      <c r="G7" s="629"/>
      <c r="H7" s="629"/>
      <c r="I7" s="629"/>
      <c r="J7" s="629"/>
    </row>
    <row r="8" spans="1:10" ht="15" thickBot="1" x14ac:dyDescent="0.35">
      <c r="A8" s="602" t="s">
        <v>472</v>
      </c>
      <c r="B8" s="603" t="s">
        <v>757</v>
      </c>
      <c r="C8" s="862">
        <f t="shared" ref="C8:J8" si="0">C14</f>
        <v>86807.941900000005</v>
      </c>
      <c r="D8" s="862">
        <f t="shared" si="0"/>
        <v>140284.37596999999</v>
      </c>
      <c r="E8" s="862">
        <f t="shared" si="0"/>
        <v>140284.37596999999</v>
      </c>
      <c r="F8" s="862">
        <f t="shared" si="0"/>
        <v>140284.37596999999</v>
      </c>
      <c r="G8" s="862">
        <f t="shared" si="0"/>
        <v>-3208.1399700000002</v>
      </c>
      <c r="H8" s="862">
        <f t="shared" si="0"/>
        <v>-61540.389170000002</v>
      </c>
      <c r="I8" s="862">
        <f t="shared" si="0"/>
        <v>22152.792679999999</v>
      </c>
      <c r="J8" s="862">
        <f t="shared" si="0"/>
        <v>6109.5496400000302</v>
      </c>
    </row>
    <row r="9" spans="1:10" ht="15" thickBot="1" x14ac:dyDescent="0.35">
      <c r="A9" s="604" t="s">
        <v>473</v>
      </c>
      <c r="B9" s="605" t="s">
        <v>758</v>
      </c>
      <c r="C9" s="617"/>
      <c r="D9" s="617"/>
      <c r="E9" s="617"/>
      <c r="F9" s="617"/>
      <c r="G9" s="617"/>
      <c r="H9" s="617"/>
      <c r="I9" s="629"/>
      <c r="J9" s="629"/>
    </row>
    <row r="10" spans="1:10" ht="15" thickBot="1" x14ac:dyDescent="0.35">
      <c r="A10" s="604" t="s">
        <v>759</v>
      </c>
      <c r="B10" s="605" t="s">
        <v>760</v>
      </c>
      <c r="C10" s="617"/>
      <c r="D10" s="617"/>
      <c r="E10" s="617"/>
      <c r="F10" s="617"/>
      <c r="G10" s="617"/>
      <c r="H10" s="617"/>
      <c r="I10" s="629"/>
      <c r="J10" s="629"/>
    </row>
    <row r="11" spans="1:10" ht="15" thickBot="1" x14ac:dyDescent="0.35">
      <c r="A11" s="604" t="s">
        <v>761</v>
      </c>
      <c r="B11" s="605" t="s">
        <v>762</v>
      </c>
      <c r="C11" s="617"/>
      <c r="D11" s="617"/>
      <c r="E11" s="617"/>
      <c r="F11" s="617"/>
      <c r="G11" s="617"/>
      <c r="H11" s="617"/>
      <c r="I11" s="629"/>
      <c r="J11" s="629"/>
    </row>
    <row r="12" spans="1:10" ht="15" thickBot="1" x14ac:dyDescent="0.35">
      <c r="A12" s="604" t="s">
        <v>763</v>
      </c>
      <c r="B12" s="605" t="s">
        <v>764</v>
      </c>
      <c r="C12" s="617"/>
      <c r="D12" s="617"/>
      <c r="E12" s="617"/>
      <c r="F12" s="617"/>
      <c r="G12" s="617"/>
      <c r="H12" s="617"/>
      <c r="I12" s="629"/>
      <c r="J12" s="629"/>
    </row>
    <row r="13" spans="1:10" ht="15" thickBot="1" x14ac:dyDescent="0.35">
      <c r="A13" s="604" t="s">
        <v>765</v>
      </c>
      <c r="B13" s="605" t="s">
        <v>766</v>
      </c>
      <c r="C13" s="617"/>
      <c r="D13" s="617"/>
      <c r="E13" s="617"/>
      <c r="F13" s="617"/>
      <c r="G13" s="617"/>
      <c r="H13" s="617"/>
      <c r="I13" s="629"/>
      <c r="J13" s="629"/>
    </row>
    <row r="14" spans="1:10" ht="15" thickBot="1" x14ac:dyDescent="0.35">
      <c r="A14" s="604" t="s">
        <v>767</v>
      </c>
      <c r="B14" s="605" t="s">
        <v>770</v>
      </c>
      <c r="C14" s="862">
        <v>86807.941900000005</v>
      </c>
      <c r="D14" s="862">
        <v>140284.37596999999</v>
      </c>
      <c r="E14" s="862">
        <v>140284.37596999999</v>
      </c>
      <c r="F14" s="862">
        <v>140284.37596999999</v>
      </c>
      <c r="G14" s="862">
        <v>-3208.1399700000002</v>
      </c>
      <c r="H14" s="862">
        <v>-61540.389170000002</v>
      </c>
      <c r="I14" s="870">
        <v>22152.792679999999</v>
      </c>
      <c r="J14" s="870">
        <v>6109.5496400000302</v>
      </c>
    </row>
    <row r="15" spans="1:10" ht="15" thickBot="1" x14ac:dyDescent="0.35">
      <c r="A15" s="606" t="s">
        <v>769</v>
      </c>
      <c r="B15" s="607" t="s">
        <v>772</v>
      </c>
      <c r="C15" s="617"/>
      <c r="D15" s="617"/>
      <c r="E15" s="617"/>
      <c r="F15" s="617"/>
      <c r="G15" s="617"/>
      <c r="H15" s="617"/>
      <c r="I15" s="629"/>
      <c r="J15" s="629"/>
    </row>
    <row r="16" spans="1:10" ht="15" thickBot="1" x14ac:dyDescent="0.35">
      <c r="A16" s="606" t="s">
        <v>771</v>
      </c>
      <c r="B16" s="607" t="s">
        <v>816</v>
      </c>
      <c r="C16" s="617"/>
      <c r="D16" s="617"/>
      <c r="E16" s="617"/>
      <c r="F16" s="629"/>
      <c r="G16" s="629"/>
      <c r="H16" s="629"/>
      <c r="I16" s="629"/>
      <c r="J16" s="629"/>
    </row>
    <row r="17" spans="1:10" ht="15" thickBot="1" x14ac:dyDescent="0.35">
      <c r="A17" s="608">
        <v>100</v>
      </c>
      <c r="B17" s="609" t="s">
        <v>42</v>
      </c>
      <c r="C17" s="862">
        <f>C7+C8+C15+C16</f>
        <v>86807.941900000005</v>
      </c>
      <c r="D17" s="862">
        <f t="shared" ref="D17:J17" si="1">D7+D8+D15+D16</f>
        <v>140284.37596999999</v>
      </c>
      <c r="E17" s="862">
        <f t="shared" si="1"/>
        <v>140284.37596999999</v>
      </c>
      <c r="F17" s="862">
        <f t="shared" si="1"/>
        <v>140284.37596999999</v>
      </c>
      <c r="G17" s="862">
        <f t="shared" si="1"/>
        <v>-3208.1399700000002</v>
      </c>
      <c r="H17" s="862">
        <f t="shared" si="1"/>
        <v>-61540.389170000002</v>
      </c>
      <c r="I17" s="862">
        <f t="shared" si="1"/>
        <v>22152.792679999999</v>
      </c>
      <c r="J17" s="862">
        <f t="shared" si="1"/>
        <v>6109.5496400000302</v>
      </c>
    </row>
    <row r="21" spans="1:10" x14ac:dyDescent="0.3">
      <c r="A21" s="411"/>
      <c r="B21" s="411"/>
      <c r="C21" s="411"/>
      <c r="D21" s="411"/>
      <c r="E21" s="411"/>
      <c r="F21" s="411"/>
      <c r="G21" s="411"/>
      <c r="H21" s="411"/>
      <c r="I21" s="411"/>
      <c r="J21" s="411"/>
    </row>
  </sheetData>
  <mergeCells count="8">
    <mergeCell ref="C4:F4"/>
    <mergeCell ref="G4:H4"/>
    <mergeCell ref="I4:J4"/>
    <mergeCell ref="C5:C6"/>
    <mergeCell ref="D5:F5"/>
    <mergeCell ref="G5:G6"/>
    <mergeCell ref="H5:H6"/>
    <mergeCell ref="J5:J6"/>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tabColor theme="9" tint="0.79998168889431442"/>
  </sheetPr>
  <dimension ref="B2:D9"/>
  <sheetViews>
    <sheetView showGridLines="0" view="pageLayout" zoomScaleNormal="100" workbookViewId="0"/>
  </sheetViews>
  <sheetFormatPr defaultRowHeight="14.4" x14ac:dyDescent="0.3"/>
  <cols>
    <col min="2" max="2" width="4.44140625" customWidth="1"/>
    <col min="3" max="3" width="41.88671875" customWidth="1"/>
    <col min="4" max="4" width="49.44140625" customWidth="1"/>
  </cols>
  <sheetData>
    <row r="2" spans="2:4" ht="18" x14ac:dyDescent="0.3">
      <c r="B2" s="45" t="s">
        <v>724</v>
      </c>
    </row>
    <row r="3" spans="2:4" ht="16.2" thickBot="1" x14ac:dyDescent="0.35">
      <c r="B3" s="163"/>
      <c r="C3" s="209"/>
      <c r="D3" s="209"/>
    </row>
    <row r="4" spans="2:4" ht="16.2" thickBot="1" x14ac:dyDescent="0.35">
      <c r="B4" s="210"/>
      <c r="C4" s="210"/>
      <c r="D4" s="591" t="s">
        <v>6</v>
      </c>
    </row>
    <row r="5" spans="2:4" ht="36" customHeight="1" x14ac:dyDescent="0.3">
      <c r="B5" s="210"/>
      <c r="C5" s="210"/>
      <c r="D5" s="1292" t="s">
        <v>817</v>
      </c>
    </row>
    <row r="6" spans="2:4" ht="16.2" thickBot="1" x14ac:dyDescent="0.35">
      <c r="B6" s="210"/>
      <c r="C6" s="210"/>
      <c r="D6" s="1293"/>
    </row>
    <row r="7" spans="2:4" ht="29.25" customHeight="1" thickBot="1" x14ac:dyDescent="0.35">
      <c r="B7" s="614" t="s">
        <v>472</v>
      </c>
      <c r="C7" s="615" t="s">
        <v>818</v>
      </c>
      <c r="D7" s="610"/>
    </row>
    <row r="8" spans="2:4" ht="50.25" customHeight="1" thickBot="1" x14ac:dyDescent="0.35">
      <c r="B8" s="584" t="s">
        <v>473</v>
      </c>
      <c r="C8" s="585" t="s">
        <v>819</v>
      </c>
      <c r="D8" s="610"/>
    </row>
    <row r="9" spans="2:4" ht="63" customHeight="1" x14ac:dyDescent="0.3">
      <c r="B9" s="1294"/>
      <c r="C9" s="1294"/>
      <c r="D9" s="1294"/>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pageSetUpPr fitToPage="1"/>
  </sheetPr>
  <dimension ref="A1:N31"/>
  <sheetViews>
    <sheetView showGridLines="0" topLeftCell="A10" zoomScale="145" zoomScaleNormal="145" workbookViewId="0"/>
  </sheetViews>
  <sheetFormatPr defaultRowHeight="14.4" x14ac:dyDescent="0.3"/>
  <cols>
    <col min="1" max="1" width="17.33203125" customWidth="1"/>
    <col min="2" max="2" width="24.88671875" customWidth="1"/>
    <col min="3" max="3" width="11.44140625" bestFit="1" customWidth="1"/>
    <col min="4" max="4" width="13.88671875" customWidth="1"/>
    <col min="5" max="6" width="9.33203125" bestFit="1" customWidth="1"/>
    <col min="7" max="7" width="12.5546875" customWidth="1"/>
    <col min="8" max="14" width="9.33203125" bestFit="1" customWidth="1"/>
    <col min="16" max="16" width="17.5546875" customWidth="1"/>
    <col min="17" max="23" width="13.5546875" customWidth="1"/>
  </cols>
  <sheetData>
    <row r="1" spans="1:14" ht="17.399999999999999" x14ac:dyDescent="0.3">
      <c r="A1" s="581" t="s">
        <v>725</v>
      </c>
    </row>
    <row r="2" spans="1:14" ht="16.2" thickBot="1" x14ac:dyDescent="0.35">
      <c r="A2" s="163"/>
      <c r="B2" s="209"/>
      <c r="C2" s="209"/>
      <c r="D2" s="209"/>
      <c r="E2" s="209"/>
      <c r="F2" s="209"/>
      <c r="G2" s="209"/>
      <c r="H2" s="209"/>
      <c r="I2" s="209"/>
      <c r="J2" s="209"/>
      <c r="K2" s="209"/>
      <c r="L2" s="209"/>
      <c r="M2" s="209"/>
      <c r="N2" s="209"/>
    </row>
    <row r="3" spans="1:14" ht="16.2" thickBot="1" x14ac:dyDescent="0.35">
      <c r="A3" s="210"/>
      <c r="B3" s="210"/>
      <c r="C3" s="595" t="s">
        <v>6</v>
      </c>
      <c r="D3" s="596" t="s">
        <v>7</v>
      </c>
      <c r="E3" s="596" t="s">
        <v>8</v>
      </c>
      <c r="F3" s="596" t="s">
        <v>43</v>
      </c>
      <c r="G3" s="596" t="s">
        <v>44</v>
      </c>
      <c r="H3" s="596" t="s">
        <v>162</v>
      </c>
      <c r="I3" s="596" t="s">
        <v>163</v>
      </c>
      <c r="J3" s="596" t="s">
        <v>197</v>
      </c>
      <c r="K3" s="596" t="s">
        <v>452</v>
      </c>
      <c r="L3" s="596" t="s">
        <v>453</v>
      </c>
      <c r="M3" s="596" t="s">
        <v>454</v>
      </c>
      <c r="N3" s="596" t="s">
        <v>455</v>
      </c>
    </row>
    <row r="4" spans="1:14" ht="16.2" thickBot="1" x14ac:dyDescent="0.35">
      <c r="A4" s="210"/>
      <c r="B4" s="210"/>
      <c r="C4" s="1280" t="s">
        <v>744</v>
      </c>
      <c r="D4" s="1299"/>
      <c r="E4" s="1299"/>
      <c r="F4" s="1299"/>
      <c r="G4" s="1299"/>
      <c r="H4" s="1299"/>
      <c r="I4" s="1299"/>
      <c r="J4" s="1299"/>
      <c r="K4" s="1299"/>
      <c r="L4" s="1299"/>
      <c r="M4" s="1299"/>
      <c r="N4" s="1300"/>
    </row>
    <row r="5" spans="1:14" ht="16.5" customHeight="1" thickBot="1" x14ac:dyDescent="0.35">
      <c r="A5" s="210"/>
      <c r="B5" s="210"/>
      <c r="C5" s="1286" t="s">
        <v>748</v>
      </c>
      <c r="D5" s="1287"/>
      <c r="E5" s="1283"/>
      <c r="F5" s="1282" t="s">
        <v>749</v>
      </c>
      <c r="G5" s="1287"/>
      <c r="H5" s="1287"/>
      <c r="I5" s="1287"/>
      <c r="J5" s="1287"/>
      <c r="K5" s="1287"/>
      <c r="L5" s="1287"/>
      <c r="M5" s="1287"/>
      <c r="N5" s="1288"/>
    </row>
    <row r="6" spans="1:14" ht="15" customHeight="1" x14ac:dyDescent="0.3">
      <c r="A6" s="1295"/>
      <c r="B6" s="1296"/>
      <c r="C6" s="1297"/>
      <c r="D6" s="1289" t="s">
        <v>820</v>
      </c>
      <c r="E6" s="1289" t="s">
        <v>821</v>
      </c>
      <c r="F6" s="1297"/>
      <c r="G6" s="1289" t="s">
        <v>822</v>
      </c>
      <c r="H6" s="1289" t="s">
        <v>823</v>
      </c>
      <c r="I6" s="1289" t="s">
        <v>824</v>
      </c>
      <c r="J6" s="1289" t="s">
        <v>825</v>
      </c>
      <c r="K6" s="1289" t="s">
        <v>826</v>
      </c>
      <c r="L6" s="1289" t="s">
        <v>827</v>
      </c>
      <c r="M6" s="1289" t="s">
        <v>828</v>
      </c>
      <c r="N6" s="1289" t="s">
        <v>814</v>
      </c>
    </row>
    <row r="7" spans="1:14" x14ac:dyDescent="0.3">
      <c r="A7" s="1295"/>
      <c r="B7" s="1296"/>
      <c r="C7" s="1297"/>
      <c r="D7" s="1298"/>
      <c r="E7" s="1298"/>
      <c r="F7" s="1297"/>
      <c r="G7" s="1298"/>
      <c r="H7" s="1298"/>
      <c r="I7" s="1298"/>
      <c r="J7" s="1298"/>
      <c r="K7" s="1298"/>
      <c r="L7" s="1298"/>
      <c r="M7" s="1298"/>
      <c r="N7" s="1298"/>
    </row>
    <row r="8" spans="1:14" ht="74.25" customHeight="1" thickBot="1" x14ac:dyDescent="0.35">
      <c r="A8" s="210"/>
      <c r="B8" s="210"/>
      <c r="C8" s="616"/>
      <c r="D8" s="1291"/>
      <c r="E8" s="1291"/>
      <c r="F8" s="1301"/>
      <c r="G8" s="1291"/>
      <c r="H8" s="1290"/>
      <c r="I8" s="1290"/>
      <c r="J8" s="1290"/>
      <c r="K8" s="1290"/>
      <c r="L8" s="1290"/>
      <c r="M8" s="1290"/>
      <c r="N8" s="1290"/>
    </row>
    <row r="9" spans="1:14" ht="26.25" customHeight="1" thickBot="1" x14ac:dyDescent="0.35">
      <c r="A9" s="602" t="s">
        <v>755</v>
      </c>
      <c r="B9" s="603" t="s">
        <v>756</v>
      </c>
      <c r="C9" s="862">
        <f>'EU CR1'!C8</f>
        <v>1070252.3677300001</v>
      </c>
      <c r="D9" s="862">
        <f>C9</f>
        <v>1070252.3677300001</v>
      </c>
      <c r="E9" s="862"/>
      <c r="F9" s="862"/>
      <c r="G9" s="862"/>
      <c r="H9" s="862"/>
      <c r="I9" s="862"/>
      <c r="J9" s="862"/>
      <c r="K9" s="862"/>
      <c r="L9" s="862"/>
      <c r="M9" s="862"/>
      <c r="N9" s="862"/>
    </row>
    <row r="10" spans="1:14" ht="15.75" customHeight="1" thickBot="1" x14ac:dyDescent="0.35">
      <c r="A10" s="602" t="s">
        <v>472</v>
      </c>
      <c r="B10" s="859" t="s">
        <v>757</v>
      </c>
      <c r="C10" s="863">
        <f>SUM(C11:C15)+C17</f>
        <v>75378055.29471001</v>
      </c>
      <c r="D10" s="863">
        <f t="shared" ref="D10:N10" si="0">SUM(D11:D15)+D17</f>
        <v>75301690.393250003</v>
      </c>
      <c r="E10" s="863">
        <f t="shared" si="0"/>
        <v>76364.901459999994</v>
      </c>
      <c r="F10" s="863">
        <f t="shared" si="0"/>
        <v>846904.37346000003</v>
      </c>
      <c r="G10" s="863">
        <f t="shared" si="0"/>
        <v>302211.40557</v>
      </c>
      <c r="H10" s="863">
        <f t="shared" si="0"/>
        <v>76249.48921</v>
      </c>
      <c r="I10" s="863">
        <f t="shared" si="0"/>
        <v>126691.41129999999</v>
      </c>
      <c r="J10" s="863">
        <f t="shared" si="0"/>
        <v>119003.74134000001</v>
      </c>
      <c r="K10" s="863">
        <f t="shared" si="0"/>
        <v>121738.24409000001</v>
      </c>
      <c r="L10" s="863">
        <f t="shared" si="0"/>
        <v>59753.125110000001</v>
      </c>
      <c r="M10" s="863">
        <f t="shared" si="0"/>
        <v>41256.956840000006</v>
      </c>
      <c r="N10" s="863">
        <f t="shared" si="0"/>
        <v>846904.37347999995</v>
      </c>
    </row>
    <row r="11" spans="1:14" ht="15" thickBot="1" x14ac:dyDescent="0.35">
      <c r="A11" s="604" t="s">
        <v>473</v>
      </c>
      <c r="B11" s="605" t="s">
        <v>758</v>
      </c>
      <c r="C11" s="861">
        <v>2511620.9999900004</v>
      </c>
      <c r="D11" s="861">
        <v>2511620.9999900004</v>
      </c>
      <c r="E11" s="862">
        <v>0</v>
      </c>
      <c r="F11" s="862">
        <v>0</v>
      </c>
      <c r="G11" s="862">
        <v>0</v>
      </c>
      <c r="H11" s="862">
        <v>0</v>
      </c>
      <c r="I11" s="862">
        <v>0</v>
      </c>
      <c r="J11" s="862">
        <v>0</v>
      </c>
      <c r="K11" s="862">
        <v>0</v>
      </c>
      <c r="L11" s="862">
        <v>0</v>
      </c>
      <c r="M11" s="862">
        <v>0</v>
      </c>
      <c r="N11" s="862">
        <v>0</v>
      </c>
    </row>
    <row r="12" spans="1:14" ht="15" thickBot="1" x14ac:dyDescent="0.35">
      <c r="A12" s="604" t="s">
        <v>759</v>
      </c>
      <c r="B12" s="605" t="s">
        <v>760</v>
      </c>
      <c r="C12" s="861">
        <v>0</v>
      </c>
      <c r="D12" s="862">
        <v>0</v>
      </c>
      <c r="E12" s="862">
        <v>0</v>
      </c>
      <c r="F12" s="862">
        <v>0</v>
      </c>
      <c r="G12" s="862">
        <v>0</v>
      </c>
      <c r="H12" s="862">
        <v>0</v>
      </c>
      <c r="I12" s="862">
        <v>0</v>
      </c>
      <c r="J12" s="862">
        <v>0</v>
      </c>
      <c r="K12" s="862">
        <v>0</v>
      </c>
      <c r="L12" s="862">
        <v>0</v>
      </c>
      <c r="M12" s="862">
        <v>0</v>
      </c>
      <c r="N12" s="862">
        <v>0</v>
      </c>
    </row>
    <row r="13" spans="1:14" ht="15" thickBot="1" x14ac:dyDescent="0.35">
      <c r="A13" s="604" t="s">
        <v>761</v>
      </c>
      <c r="B13" s="605" t="s">
        <v>762</v>
      </c>
      <c r="C13" s="861">
        <v>0</v>
      </c>
      <c r="D13" s="862">
        <v>0</v>
      </c>
      <c r="E13" s="862">
        <v>0</v>
      </c>
      <c r="F13" s="862">
        <v>0</v>
      </c>
      <c r="G13" s="862">
        <v>0</v>
      </c>
      <c r="H13" s="862">
        <v>0</v>
      </c>
      <c r="I13" s="862">
        <v>0</v>
      </c>
      <c r="J13" s="862">
        <v>0</v>
      </c>
      <c r="K13" s="862">
        <v>0</v>
      </c>
      <c r="L13" s="862">
        <v>0</v>
      </c>
      <c r="M13" s="862">
        <v>0</v>
      </c>
      <c r="N13" s="862">
        <v>0</v>
      </c>
    </row>
    <row r="14" spans="1:14" ht="15" thickBot="1" x14ac:dyDescent="0.35">
      <c r="A14" s="604" t="s">
        <v>763</v>
      </c>
      <c r="B14" s="605" t="s">
        <v>764</v>
      </c>
      <c r="C14" s="861">
        <v>0</v>
      </c>
      <c r="D14" s="861">
        <f>C14</f>
        <v>0</v>
      </c>
      <c r="E14" s="862">
        <v>0</v>
      </c>
      <c r="F14" s="862">
        <v>0</v>
      </c>
      <c r="G14" s="862">
        <v>0</v>
      </c>
      <c r="H14" s="862">
        <v>0</v>
      </c>
      <c r="I14" s="862">
        <v>0</v>
      </c>
      <c r="J14" s="862">
        <v>0</v>
      </c>
      <c r="K14" s="862">
        <v>0</v>
      </c>
      <c r="L14" s="862">
        <v>0</v>
      </c>
      <c r="M14" s="862">
        <v>0</v>
      </c>
      <c r="N14" s="862">
        <v>0</v>
      </c>
    </row>
    <row r="15" spans="1:14" ht="15" thickBot="1" x14ac:dyDescent="0.35">
      <c r="A15" s="604" t="s">
        <v>765</v>
      </c>
      <c r="B15" s="605" t="s">
        <v>766</v>
      </c>
      <c r="C15" s="861">
        <v>2016137.8212000001</v>
      </c>
      <c r="D15" s="861">
        <f>C15</f>
        <v>2016137.8212000001</v>
      </c>
      <c r="E15" s="862">
        <v>0</v>
      </c>
      <c r="F15" s="862">
        <v>2268.1005</v>
      </c>
      <c r="G15" s="862">
        <f>F15</f>
        <v>2268.1005</v>
      </c>
      <c r="H15" s="862">
        <v>0</v>
      </c>
      <c r="I15" s="862">
        <v>0</v>
      </c>
      <c r="J15" s="862">
        <v>0</v>
      </c>
      <c r="K15" s="862">
        <v>0</v>
      </c>
      <c r="L15" s="862">
        <v>0</v>
      </c>
      <c r="M15" s="862">
        <v>0</v>
      </c>
      <c r="N15" s="862">
        <f>F15</f>
        <v>2268.1005</v>
      </c>
    </row>
    <row r="16" spans="1:14" ht="15" thickBot="1" x14ac:dyDescent="0.35">
      <c r="A16" s="604" t="s">
        <v>767</v>
      </c>
      <c r="B16" s="605" t="s">
        <v>829</v>
      </c>
      <c r="C16" s="861">
        <f>C15</f>
        <v>2016137.8212000001</v>
      </c>
      <c r="D16" s="861">
        <f>D15</f>
        <v>2016137.8212000001</v>
      </c>
      <c r="E16" s="862">
        <v>0</v>
      </c>
      <c r="F16" s="862">
        <f>F15</f>
        <v>2268.1005</v>
      </c>
      <c r="G16" s="862">
        <f>G15</f>
        <v>2268.1005</v>
      </c>
      <c r="H16" s="862">
        <v>0</v>
      </c>
      <c r="I16" s="862">
        <v>0</v>
      </c>
      <c r="J16" s="862">
        <v>0</v>
      </c>
      <c r="K16" s="862">
        <v>0</v>
      </c>
      <c r="L16" s="862">
        <v>0</v>
      </c>
      <c r="M16" s="862">
        <v>0</v>
      </c>
      <c r="N16" s="862">
        <f>N15</f>
        <v>2268.1005</v>
      </c>
    </row>
    <row r="17" spans="1:14" ht="15" thickBot="1" x14ac:dyDescent="0.35">
      <c r="A17" s="604" t="s">
        <v>769</v>
      </c>
      <c r="B17" s="605" t="s">
        <v>770</v>
      </c>
      <c r="C17" s="861">
        <v>70850296.473520011</v>
      </c>
      <c r="D17" s="861">
        <v>70773931.572060004</v>
      </c>
      <c r="E17" s="862">
        <v>76364.901459999994</v>
      </c>
      <c r="F17" s="862">
        <v>844636.27296000009</v>
      </c>
      <c r="G17" s="862">
        <v>299943.30507</v>
      </c>
      <c r="H17" s="862">
        <v>76249.48921</v>
      </c>
      <c r="I17" s="862">
        <v>126691.41129999999</v>
      </c>
      <c r="J17" s="862">
        <v>119003.74134000001</v>
      </c>
      <c r="K17" s="862">
        <v>121738.24409000001</v>
      </c>
      <c r="L17" s="862">
        <v>59753.125110000001</v>
      </c>
      <c r="M17" s="862">
        <v>41256.956840000006</v>
      </c>
      <c r="N17" s="862">
        <v>844636.27298000001</v>
      </c>
    </row>
    <row r="18" spans="1:14" ht="15" thickBot="1" x14ac:dyDescent="0.35">
      <c r="A18" s="606" t="s">
        <v>771</v>
      </c>
      <c r="B18" s="860" t="s">
        <v>772</v>
      </c>
      <c r="C18" s="863">
        <f t="shared" ref="C18:N18" si="1">SUM(C19:C23)</f>
        <v>3818650.8591199997</v>
      </c>
      <c r="D18" s="863">
        <f t="shared" si="1"/>
        <v>3818650.8591199997</v>
      </c>
      <c r="E18" s="863">
        <f t="shared" si="1"/>
        <v>0</v>
      </c>
      <c r="F18" s="863">
        <f t="shared" si="1"/>
        <v>0</v>
      </c>
      <c r="G18" s="863">
        <f t="shared" si="1"/>
        <v>0</v>
      </c>
      <c r="H18" s="863">
        <f t="shared" si="1"/>
        <v>0</v>
      </c>
      <c r="I18" s="863">
        <f t="shared" si="1"/>
        <v>0</v>
      </c>
      <c r="J18" s="863">
        <f t="shared" si="1"/>
        <v>0</v>
      </c>
      <c r="K18" s="863">
        <f t="shared" si="1"/>
        <v>0</v>
      </c>
      <c r="L18" s="863">
        <f t="shared" si="1"/>
        <v>0</v>
      </c>
      <c r="M18" s="863">
        <f t="shared" si="1"/>
        <v>0</v>
      </c>
      <c r="N18" s="863">
        <f t="shared" si="1"/>
        <v>0</v>
      </c>
    </row>
    <row r="19" spans="1:14" ht="15" thickBot="1" x14ac:dyDescent="0.35">
      <c r="A19" s="604" t="s">
        <v>773</v>
      </c>
      <c r="B19" s="605" t="s">
        <v>758</v>
      </c>
      <c r="C19" s="861">
        <v>0</v>
      </c>
      <c r="D19" s="862">
        <v>0</v>
      </c>
      <c r="E19" s="862">
        <v>0</v>
      </c>
      <c r="F19" s="862">
        <v>0</v>
      </c>
      <c r="G19" s="862">
        <v>0</v>
      </c>
      <c r="H19" s="862">
        <v>0</v>
      </c>
      <c r="I19" s="862">
        <v>0</v>
      </c>
      <c r="J19" s="862">
        <v>0</v>
      </c>
      <c r="K19" s="862">
        <v>0</v>
      </c>
      <c r="L19" s="862">
        <v>0</v>
      </c>
      <c r="M19" s="862">
        <v>0</v>
      </c>
      <c r="N19" s="862">
        <v>0</v>
      </c>
    </row>
    <row r="20" spans="1:14" ht="15" thickBot="1" x14ac:dyDescent="0.35">
      <c r="A20" s="604" t="s">
        <v>774</v>
      </c>
      <c r="B20" s="605" t="s">
        <v>760</v>
      </c>
      <c r="C20" s="861">
        <v>3818650.8591199997</v>
      </c>
      <c r="D20" s="861">
        <f>C20</f>
        <v>3818650.8591199997</v>
      </c>
      <c r="E20" s="862">
        <v>0</v>
      </c>
      <c r="F20" s="862">
        <v>0</v>
      </c>
      <c r="G20" s="862">
        <v>0</v>
      </c>
      <c r="H20" s="862">
        <v>0</v>
      </c>
      <c r="I20" s="862">
        <v>0</v>
      </c>
      <c r="J20" s="862">
        <v>0</v>
      </c>
      <c r="K20" s="862">
        <v>0</v>
      </c>
      <c r="L20" s="862">
        <v>0</v>
      </c>
      <c r="M20" s="862">
        <v>0</v>
      </c>
      <c r="N20" s="862">
        <v>0</v>
      </c>
    </row>
    <row r="21" spans="1:14" ht="15" thickBot="1" x14ac:dyDescent="0.35">
      <c r="A21" s="604" t="s">
        <v>775</v>
      </c>
      <c r="B21" s="605" t="s">
        <v>762</v>
      </c>
      <c r="C21" s="861">
        <v>0</v>
      </c>
      <c r="D21" s="861">
        <v>0</v>
      </c>
      <c r="E21" s="862">
        <v>0</v>
      </c>
      <c r="F21" s="862">
        <v>0</v>
      </c>
      <c r="G21" s="862">
        <v>0</v>
      </c>
      <c r="H21" s="862">
        <v>0</v>
      </c>
      <c r="I21" s="862">
        <v>0</v>
      </c>
      <c r="J21" s="862">
        <v>0</v>
      </c>
      <c r="K21" s="862">
        <v>0</v>
      </c>
      <c r="L21" s="862">
        <v>0</v>
      </c>
      <c r="M21" s="862">
        <v>0</v>
      </c>
      <c r="N21" s="862">
        <v>0</v>
      </c>
    </row>
    <row r="22" spans="1:14" ht="15" thickBot="1" x14ac:dyDescent="0.35">
      <c r="A22" s="604" t="s">
        <v>776</v>
      </c>
      <c r="B22" s="605" t="s">
        <v>764</v>
      </c>
      <c r="C22" s="861">
        <v>0</v>
      </c>
      <c r="D22" s="862">
        <v>0</v>
      </c>
      <c r="E22" s="862">
        <v>0</v>
      </c>
      <c r="F22" s="862">
        <v>0</v>
      </c>
      <c r="G22" s="862">
        <v>0</v>
      </c>
      <c r="H22" s="862">
        <v>0</v>
      </c>
      <c r="I22" s="862">
        <v>0</v>
      </c>
      <c r="J22" s="862">
        <v>0</v>
      </c>
      <c r="K22" s="862">
        <v>0</v>
      </c>
      <c r="L22" s="862">
        <v>0</v>
      </c>
      <c r="M22" s="862">
        <v>0</v>
      </c>
      <c r="N22" s="862">
        <v>0</v>
      </c>
    </row>
    <row r="23" spans="1:14" ht="15" thickBot="1" x14ac:dyDescent="0.35">
      <c r="A23" s="604" t="s">
        <v>777</v>
      </c>
      <c r="B23" s="605" t="s">
        <v>766</v>
      </c>
      <c r="C23" s="861">
        <v>0</v>
      </c>
      <c r="D23" s="862">
        <v>0</v>
      </c>
      <c r="E23" s="862">
        <v>0</v>
      </c>
      <c r="F23" s="862">
        <v>0</v>
      </c>
      <c r="G23" s="862">
        <v>0</v>
      </c>
      <c r="H23" s="862">
        <v>0</v>
      </c>
      <c r="I23" s="862">
        <v>0</v>
      </c>
      <c r="J23" s="862">
        <v>0</v>
      </c>
      <c r="K23" s="862">
        <v>0</v>
      </c>
      <c r="L23" s="862">
        <v>0</v>
      </c>
      <c r="M23" s="862">
        <v>0</v>
      </c>
      <c r="N23" s="862">
        <v>0</v>
      </c>
    </row>
    <row r="24" spans="1:14" ht="15" thickBot="1" x14ac:dyDescent="0.35">
      <c r="A24" s="606" t="s">
        <v>778</v>
      </c>
      <c r="B24" s="607" t="s">
        <v>536</v>
      </c>
      <c r="C24" s="863">
        <f>C25+C26+C27+C28+C29+C30</f>
        <v>3033348.77929</v>
      </c>
      <c r="D24" s="864"/>
      <c r="E24" s="864"/>
      <c r="F24" s="863">
        <f>F25+F26+F27+F28+F29+F30</f>
        <v>522.98914000000002</v>
      </c>
      <c r="G24" s="864"/>
      <c r="H24" s="864"/>
      <c r="I24" s="864"/>
      <c r="J24" s="864"/>
      <c r="K24" s="864"/>
      <c r="L24" s="864"/>
      <c r="M24" s="864"/>
      <c r="N24" s="863">
        <f>F24</f>
        <v>522.98914000000002</v>
      </c>
    </row>
    <row r="25" spans="1:14" ht="15" thickBot="1" x14ac:dyDescent="0.35">
      <c r="A25" s="604" t="s">
        <v>779</v>
      </c>
      <c r="B25" s="605" t="s">
        <v>758</v>
      </c>
      <c r="C25" s="861"/>
      <c r="D25" s="864"/>
      <c r="E25" s="864"/>
      <c r="F25" s="862"/>
      <c r="G25" s="864"/>
      <c r="H25" s="864"/>
      <c r="I25" s="864"/>
      <c r="J25" s="864"/>
      <c r="K25" s="864"/>
      <c r="L25" s="864"/>
      <c r="M25" s="864"/>
      <c r="N25" s="862"/>
    </row>
    <row r="26" spans="1:14" ht="15" thickBot="1" x14ac:dyDescent="0.35">
      <c r="A26" s="604" t="s">
        <v>780</v>
      </c>
      <c r="B26" s="605" t="s">
        <v>760</v>
      </c>
      <c r="C26" s="861"/>
      <c r="D26" s="864"/>
      <c r="E26" s="864"/>
      <c r="F26" s="862"/>
      <c r="G26" s="864"/>
      <c r="H26" s="864"/>
      <c r="I26" s="864"/>
      <c r="J26" s="864"/>
      <c r="K26" s="864"/>
      <c r="L26" s="864"/>
      <c r="M26" s="864"/>
      <c r="N26" s="862"/>
    </row>
    <row r="27" spans="1:14" ht="15" thickBot="1" x14ac:dyDescent="0.35">
      <c r="A27" s="604" t="s">
        <v>781</v>
      </c>
      <c r="B27" s="605" t="s">
        <v>762</v>
      </c>
      <c r="C27" s="861"/>
      <c r="D27" s="864"/>
      <c r="E27" s="864"/>
      <c r="F27" s="862"/>
      <c r="G27" s="864"/>
      <c r="H27" s="864"/>
      <c r="I27" s="864"/>
      <c r="J27" s="864"/>
      <c r="K27" s="864"/>
      <c r="L27" s="864"/>
      <c r="M27" s="864"/>
      <c r="N27" s="862"/>
    </row>
    <row r="28" spans="1:14" ht="15" thickBot="1" x14ac:dyDescent="0.35">
      <c r="A28" s="604" t="s">
        <v>782</v>
      </c>
      <c r="B28" s="605" t="s">
        <v>764</v>
      </c>
      <c r="C28" s="861"/>
      <c r="D28" s="864"/>
      <c r="E28" s="864"/>
      <c r="F28" s="862"/>
      <c r="G28" s="864"/>
      <c r="H28" s="864"/>
      <c r="I28" s="864"/>
      <c r="J28" s="864"/>
      <c r="K28" s="864"/>
      <c r="L28" s="864"/>
      <c r="M28" s="864"/>
      <c r="N28" s="862"/>
    </row>
    <row r="29" spans="1:14" ht="15" thickBot="1" x14ac:dyDescent="0.35">
      <c r="A29" s="604" t="s">
        <v>783</v>
      </c>
      <c r="B29" s="605" t="s">
        <v>766</v>
      </c>
      <c r="C29" s="861">
        <v>317450.03747000004</v>
      </c>
      <c r="D29" s="864"/>
      <c r="E29" s="864"/>
      <c r="F29" s="862"/>
      <c r="G29" s="864"/>
      <c r="H29" s="864"/>
      <c r="I29" s="864"/>
      <c r="J29" s="864"/>
      <c r="K29" s="864"/>
      <c r="L29" s="864"/>
      <c r="M29" s="864"/>
      <c r="N29" s="862"/>
    </row>
    <row r="30" spans="1:14" ht="15" thickBot="1" x14ac:dyDescent="0.35">
      <c r="A30" s="604" t="s">
        <v>784</v>
      </c>
      <c r="B30" s="605" t="s">
        <v>770</v>
      </c>
      <c r="C30" s="861">
        <v>2715898.7418200001</v>
      </c>
      <c r="D30" s="864"/>
      <c r="E30" s="864"/>
      <c r="F30" s="861">
        <v>522.98914000000002</v>
      </c>
      <c r="G30" s="864"/>
      <c r="H30" s="864"/>
      <c r="I30" s="864"/>
      <c r="J30" s="864"/>
      <c r="K30" s="864"/>
      <c r="L30" s="864"/>
      <c r="M30" s="864"/>
      <c r="N30" s="862">
        <f>F30</f>
        <v>522.98914000000002</v>
      </c>
    </row>
    <row r="31" spans="1:14" ht="15" thickBot="1" x14ac:dyDescent="0.35">
      <c r="A31" s="608" t="s">
        <v>785</v>
      </c>
      <c r="B31" s="609" t="s">
        <v>42</v>
      </c>
      <c r="C31" s="863">
        <f>C9+C10+C18+C24</f>
        <v>83300307.300850019</v>
      </c>
      <c r="D31" s="863">
        <f t="shared" ref="D31:M31" si="2">D9+D10+D18+D24</f>
        <v>80190593.620100006</v>
      </c>
      <c r="E31" s="863">
        <f t="shared" si="2"/>
        <v>76364.901459999994</v>
      </c>
      <c r="F31" s="863">
        <f>F9+F10+F18+F24</f>
        <v>847427.36259999999</v>
      </c>
      <c r="G31" s="863">
        <f t="shared" si="2"/>
        <v>302211.40557</v>
      </c>
      <c r="H31" s="863">
        <f t="shared" si="2"/>
        <v>76249.48921</v>
      </c>
      <c r="I31" s="863">
        <f t="shared" si="2"/>
        <v>126691.41129999999</v>
      </c>
      <c r="J31" s="863">
        <f t="shared" si="2"/>
        <v>119003.74134000001</v>
      </c>
      <c r="K31" s="863">
        <f t="shared" si="2"/>
        <v>121738.24409000001</v>
      </c>
      <c r="L31" s="863">
        <f t="shared" si="2"/>
        <v>59753.125110000001</v>
      </c>
      <c r="M31" s="863">
        <f t="shared" si="2"/>
        <v>41256.956840000006</v>
      </c>
      <c r="N31" s="863">
        <f>N9+N10+N18+N24</f>
        <v>847427.36261999991</v>
      </c>
    </row>
  </sheetData>
  <mergeCells count="17">
    <mergeCell ref="L6:L8"/>
    <mergeCell ref="M6:M8"/>
    <mergeCell ref="C4:N4"/>
    <mergeCell ref="C5:E5"/>
    <mergeCell ref="F5:N5"/>
    <mergeCell ref="F6:F8"/>
    <mergeCell ref="G6:G8"/>
    <mergeCell ref="N6:N8"/>
    <mergeCell ref="H6:H8"/>
    <mergeCell ref="I6:I8"/>
    <mergeCell ref="J6:J8"/>
    <mergeCell ref="K6:K8"/>
    <mergeCell ref="A6:A7"/>
    <mergeCell ref="B6:B7"/>
    <mergeCell ref="C6:C7"/>
    <mergeCell ref="D6:D8"/>
    <mergeCell ref="E6:E8"/>
  </mergeCells>
  <pageMargins left="0.70866141732283472" right="0.70866141732283472" top="0.74803149606299213" bottom="0.74803149606299213" header="0.31496062992125984" footer="0.31496062992125984"/>
  <pageSetup paperSize="9" scale="86" fitToHeight="0" orientation="landscape" r:id="rId1"/>
  <headerFooter>
    <oddHeader>&amp;CCS
Příloha XV</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198E96-AFC6-4AC4-86B2-BAEDC0F71520}">
  <sheetPr>
    <tabColor rgb="FFFFCCCC"/>
  </sheetPr>
  <dimension ref="B2:L46"/>
  <sheetViews>
    <sheetView workbookViewId="0">
      <selection activeCell="B9" sqref="B9"/>
    </sheetView>
  </sheetViews>
  <sheetFormatPr defaultRowHeight="14.4" x14ac:dyDescent="0.3"/>
  <cols>
    <col min="1" max="1" width="8.88671875" customWidth="1"/>
    <col min="2" max="2" width="127.6640625" customWidth="1"/>
    <col min="3" max="3" width="31.6640625" customWidth="1"/>
  </cols>
  <sheetData>
    <row r="2" spans="2:12" ht="22.5" customHeight="1" x14ac:dyDescent="0.3">
      <c r="B2" s="489"/>
    </row>
    <row r="3" spans="2:12" ht="20.25" customHeight="1" x14ac:dyDescent="0.3">
      <c r="B3" s="512" t="s">
        <v>2234</v>
      </c>
    </row>
    <row r="5" spans="2:12" ht="100.8" x14ac:dyDescent="0.3">
      <c r="B5" s="489" t="s">
        <v>2235</v>
      </c>
      <c r="I5" s="382"/>
      <c r="J5" s="382"/>
      <c r="K5" s="382"/>
      <c r="L5" s="382"/>
    </row>
    <row r="6" spans="2:12" ht="12.6" customHeight="1" x14ac:dyDescent="0.3"/>
    <row r="7" spans="2:12" ht="15.6" x14ac:dyDescent="0.3">
      <c r="B7" s="994" t="s">
        <v>2236</v>
      </c>
    </row>
    <row r="8" spans="2:12" ht="24.6" x14ac:dyDescent="0.3">
      <c r="B8" s="995" t="s">
        <v>2237</v>
      </c>
    </row>
    <row r="9" spans="2:12" ht="34.200000000000003" customHeight="1" x14ac:dyDescent="0.3">
      <c r="B9" s="996" t="s">
        <v>2300</v>
      </c>
    </row>
    <row r="10" spans="2:12" ht="31.2" customHeight="1" x14ac:dyDescent="0.3">
      <c r="B10" s="996" t="s">
        <v>2238</v>
      </c>
    </row>
    <row r="11" spans="2:12" ht="34.200000000000003" customHeight="1" x14ac:dyDescent="0.3">
      <c r="B11" s="382"/>
    </row>
    <row r="12" spans="2:12" ht="28.8" x14ac:dyDescent="0.3">
      <c r="B12" s="253" t="s">
        <v>2239</v>
      </c>
    </row>
    <row r="13" spans="2:12" s="999" customFormat="1" ht="103.2" x14ac:dyDescent="0.5">
      <c r="B13" s="997" t="s">
        <v>2240</v>
      </c>
      <c r="C13" s="998"/>
    </row>
    <row r="14" spans="2:12" x14ac:dyDescent="0.3">
      <c r="B14" s="476"/>
    </row>
    <row r="15" spans="2:12" x14ac:dyDescent="0.3">
      <c r="B15" s="476"/>
    </row>
    <row r="16" spans="2:12" x14ac:dyDescent="0.3">
      <c r="B16" s="476"/>
    </row>
    <row r="17" spans="2:2" x14ac:dyDescent="0.3">
      <c r="B17" s="476"/>
    </row>
    <row r="18" spans="2:2" x14ac:dyDescent="0.3">
      <c r="B18" s="476"/>
    </row>
    <row r="19" spans="2:2" x14ac:dyDescent="0.3">
      <c r="B19" s="476"/>
    </row>
    <row r="20" spans="2:2" x14ac:dyDescent="0.3">
      <c r="B20" s="476"/>
    </row>
    <row r="21" spans="2:2" x14ac:dyDescent="0.3">
      <c r="B21" s="476"/>
    </row>
    <row r="22" spans="2:2" x14ac:dyDescent="0.3">
      <c r="B22" s="476"/>
    </row>
    <row r="23" spans="2:2" x14ac:dyDescent="0.3">
      <c r="B23" s="476"/>
    </row>
    <row r="24" spans="2:2" x14ac:dyDescent="0.3">
      <c r="B24" s="476"/>
    </row>
    <row r="25" spans="2:2" x14ac:dyDescent="0.3">
      <c r="B25" s="476"/>
    </row>
    <row r="26" spans="2:2" x14ac:dyDescent="0.3">
      <c r="B26" s="476"/>
    </row>
    <row r="27" spans="2:2" x14ac:dyDescent="0.3">
      <c r="B27" s="476"/>
    </row>
    <row r="28" spans="2:2" x14ac:dyDescent="0.3">
      <c r="B28" s="476"/>
    </row>
    <row r="29" spans="2:2" x14ac:dyDescent="0.3">
      <c r="B29" s="476"/>
    </row>
    <row r="30" spans="2:2" x14ac:dyDescent="0.3">
      <c r="B30" s="476"/>
    </row>
    <row r="31" spans="2:2" x14ac:dyDescent="0.3">
      <c r="B31" s="476"/>
    </row>
    <row r="32" spans="2:2" x14ac:dyDescent="0.3">
      <c r="B32" s="476"/>
    </row>
    <row r="33" spans="2:2" x14ac:dyDescent="0.3">
      <c r="B33" s="476"/>
    </row>
    <row r="34" spans="2:2" x14ac:dyDescent="0.3">
      <c r="B34" s="476"/>
    </row>
    <row r="35" spans="2:2" x14ac:dyDescent="0.3">
      <c r="B35" s="476"/>
    </row>
    <row r="36" spans="2:2" x14ac:dyDescent="0.3">
      <c r="B36" s="476"/>
    </row>
    <row r="37" spans="2:2" x14ac:dyDescent="0.3">
      <c r="B37" s="476"/>
    </row>
    <row r="38" spans="2:2" x14ac:dyDescent="0.3">
      <c r="B38" s="476"/>
    </row>
    <row r="39" spans="2:2" x14ac:dyDescent="0.3">
      <c r="B39" s="476"/>
    </row>
    <row r="40" spans="2:2" x14ac:dyDescent="0.3">
      <c r="B40" s="476"/>
    </row>
    <row r="41" spans="2:2" x14ac:dyDescent="0.3">
      <c r="B41" s="476"/>
    </row>
    <row r="42" spans="2:2" x14ac:dyDescent="0.3">
      <c r="B42" s="476"/>
    </row>
    <row r="43" spans="2:2" x14ac:dyDescent="0.3">
      <c r="B43" s="476"/>
    </row>
    <row r="44" spans="2:2" x14ac:dyDescent="0.3">
      <c r="B44" s="476"/>
    </row>
    <row r="45" spans="2:2" x14ac:dyDescent="0.3">
      <c r="B45" s="476"/>
    </row>
    <row r="46" spans="2:2" x14ac:dyDescent="0.3">
      <c r="B46" s="480"/>
    </row>
  </sheetData>
  <pageMargins left="0.7" right="0.7" top="0.78740157499999996" bottom="0.78740157499999996"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tabColor theme="9" tint="0.79998168889431442"/>
  </sheetPr>
  <dimension ref="B2:K32"/>
  <sheetViews>
    <sheetView showGridLines="0" topLeftCell="A15" zoomScale="130" zoomScaleNormal="130" zoomScalePageLayoutView="130" workbookViewId="0"/>
  </sheetViews>
  <sheetFormatPr defaultRowHeight="14.4" x14ac:dyDescent="0.3"/>
  <cols>
    <col min="2" max="2" width="37.44140625" customWidth="1"/>
    <col min="3" max="3" width="17.5546875" customWidth="1"/>
    <col min="4" max="7" width="15.5546875" customWidth="1"/>
    <col min="8" max="8" width="12.44140625" customWidth="1"/>
    <col min="9" max="9" width="16" customWidth="1"/>
    <col min="10" max="10" width="21.5546875" customWidth="1"/>
    <col min="11" max="11" width="4.5546875" customWidth="1"/>
  </cols>
  <sheetData>
    <row r="2" spans="2:11" ht="18" x14ac:dyDescent="0.3">
      <c r="B2" s="45" t="s">
        <v>1985</v>
      </c>
    </row>
    <row r="3" spans="2:11" ht="15.6" x14ac:dyDescent="0.3">
      <c r="B3" s="163"/>
      <c r="C3" s="209"/>
      <c r="D3" s="209"/>
      <c r="E3" s="209"/>
      <c r="H3" s="209"/>
      <c r="I3" s="209"/>
      <c r="J3" s="220"/>
      <c r="K3" s="209"/>
    </row>
    <row r="4" spans="2:11" ht="16.2" thickBot="1" x14ac:dyDescent="0.35">
      <c r="B4" s="163"/>
      <c r="C4" s="209"/>
      <c r="D4" s="209"/>
      <c r="E4" s="209"/>
      <c r="F4" s="1308"/>
      <c r="G4" s="1308"/>
      <c r="H4" s="209"/>
      <c r="I4" s="209"/>
      <c r="J4" s="220"/>
      <c r="K4" s="209"/>
    </row>
    <row r="5" spans="2:11" ht="16.2" thickBot="1" x14ac:dyDescent="0.35">
      <c r="B5" s="210"/>
      <c r="C5" s="210"/>
      <c r="D5" s="595" t="s">
        <v>6</v>
      </c>
      <c r="E5" s="596" t="s">
        <v>7</v>
      </c>
      <c r="F5" s="596" t="s">
        <v>8</v>
      </c>
      <c r="G5" s="596" t="s">
        <v>43</v>
      </c>
      <c r="H5" s="596" t="s">
        <v>44</v>
      </c>
      <c r="I5" s="596" t="s">
        <v>1986</v>
      </c>
      <c r="J5" s="1277" t="s">
        <v>163</v>
      </c>
      <c r="K5" s="1279"/>
    </row>
    <row r="6" spans="2:11" ht="84" customHeight="1" thickBot="1" x14ac:dyDescent="0.35">
      <c r="B6" s="210"/>
      <c r="C6" s="210"/>
      <c r="D6" s="1286" t="s">
        <v>744</v>
      </c>
      <c r="E6" s="1287"/>
      <c r="F6" s="1287"/>
      <c r="G6" s="1283"/>
      <c r="H6" s="1288" t="s">
        <v>830</v>
      </c>
      <c r="I6" s="1289" t="s">
        <v>831</v>
      </c>
      <c r="J6" s="1286" t="s">
        <v>832</v>
      </c>
      <c r="K6" s="1288"/>
    </row>
    <row r="7" spans="2:11" ht="34.5" customHeight="1" thickBot="1" x14ac:dyDescent="0.35">
      <c r="B7" s="221"/>
      <c r="C7" s="221"/>
      <c r="D7" s="618"/>
      <c r="E7" s="1286" t="s">
        <v>833</v>
      </c>
      <c r="F7" s="1288"/>
      <c r="G7" s="1313" t="s">
        <v>834</v>
      </c>
      <c r="H7" s="1309"/>
      <c r="I7" s="1298"/>
      <c r="J7" s="1310"/>
      <c r="K7" s="1309"/>
    </row>
    <row r="8" spans="2:11" ht="15.6" x14ac:dyDescent="0.3">
      <c r="B8" s="210"/>
      <c r="C8" s="210"/>
      <c r="D8" s="618"/>
      <c r="E8" s="1316"/>
      <c r="F8" s="1289" t="s">
        <v>814</v>
      </c>
      <c r="G8" s="1314"/>
      <c r="H8" s="1316"/>
      <c r="I8" s="1298"/>
      <c r="J8" s="1310"/>
      <c r="K8" s="1309"/>
    </row>
    <row r="9" spans="2:11" ht="16.2" thickBot="1" x14ac:dyDescent="0.35">
      <c r="B9" s="210"/>
      <c r="C9" s="210"/>
      <c r="D9" s="618"/>
      <c r="E9" s="1317"/>
      <c r="F9" s="1291"/>
      <c r="G9" s="1315"/>
      <c r="H9" s="1317"/>
      <c r="I9" s="1291"/>
      <c r="J9" s="1311"/>
      <c r="K9" s="1312"/>
    </row>
    <row r="10" spans="2:11" ht="15" thickBot="1" x14ac:dyDescent="0.35">
      <c r="B10" s="620" t="s">
        <v>472</v>
      </c>
      <c r="C10" s="621" t="s">
        <v>835</v>
      </c>
      <c r="D10" s="950">
        <f>SUM(D11:D20)</f>
        <v>80043610.527309999</v>
      </c>
      <c r="E10" s="950">
        <f t="shared" ref="E10:H10" si="0">SUM(E11:E20)</f>
        <v>846904.37347999995</v>
      </c>
      <c r="F10" s="950">
        <f t="shared" si="0"/>
        <v>846904.37347999995</v>
      </c>
      <c r="G10" s="950">
        <f t="shared" si="0"/>
        <v>80043610.527309999</v>
      </c>
      <c r="H10" s="950">
        <f t="shared" si="0"/>
        <v>-923848.88208999997</v>
      </c>
      <c r="I10" s="622"/>
      <c r="J10" s="1318">
        <v>0</v>
      </c>
      <c r="K10" s="1319"/>
    </row>
    <row r="11" spans="2:11" ht="15" thickBot="1" x14ac:dyDescent="0.35">
      <c r="B11" s="604" t="s">
        <v>473</v>
      </c>
      <c r="C11" s="623" t="s">
        <v>2148</v>
      </c>
      <c r="D11" s="865">
        <v>70040.322969999994</v>
      </c>
      <c r="E11" s="865">
        <v>984.42457999999999</v>
      </c>
      <c r="F11" s="865">
        <v>984.42457999999999</v>
      </c>
      <c r="G11" s="865">
        <v>70040.322969999994</v>
      </c>
      <c r="H11" s="865">
        <v>-1162.36736</v>
      </c>
      <c r="I11" s="624"/>
      <c r="J11" s="1306"/>
      <c r="K11" s="1307"/>
    </row>
    <row r="12" spans="2:11" ht="15" thickBot="1" x14ac:dyDescent="0.35">
      <c r="B12" s="604" t="s">
        <v>759</v>
      </c>
      <c r="C12" s="623" t="s">
        <v>2147</v>
      </c>
      <c r="D12" s="865">
        <v>996.36382000000003</v>
      </c>
      <c r="E12" s="865">
        <v>0</v>
      </c>
      <c r="F12" s="865">
        <v>0</v>
      </c>
      <c r="G12" s="865">
        <v>996.36382000000003</v>
      </c>
      <c r="H12" s="865">
        <v>-220.07543999999999</v>
      </c>
      <c r="I12" s="624"/>
      <c r="J12" s="1306"/>
      <c r="K12" s="1307"/>
    </row>
    <row r="13" spans="2:11" ht="15" thickBot="1" x14ac:dyDescent="0.35">
      <c r="B13" s="604" t="s">
        <v>761</v>
      </c>
      <c r="C13" s="623" t="s">
        <v>2146</v>
      </c>
      <c r="D13" s="865">
        <v>79611467.259310007</v>
      </c>
      <c r="E13" s="865">
        <v>840565.63052999997</v>
      </c>
      <c r="F13" s="865">
        <v>840565.63052999997</v>
      </c>
      <c r="G13" s="865">
        <v>79611467.259310007</v>
      </c>
      <c r="H13" s="865">
        <v>-914967.80448000005</v>
      </c>
      <c r="I13" s="624"/>
      <c r="J13" s="1306"/>
      <c r="K13" s="1307"/>
    </row>
    <row r="14" spans="2:11" ht="15" thickBot="1" x14ac:dyDescent="0.35">
      <c r="B14" s="604" t="s">
        <v>763</v>
      </c>
      <c r="C14" s="623" t="s">
        <v>2145</v>
      </c>
      <c r="D14" s="865">
        <v>719.37954999999999</v>
      </c>
      <c r="E14" s="865">
        <v>0</v>
      </c>
      <c r="F14" s="865">
        <v>0</v>
      </c>
      <c r="G14" s="865">
        <v>719.37954999999999</v>
      </c>
      <c r="H14" s="865">
        <v>-3.18337</v>
      </c>
      <c r="I14" s="624"/>
      <c r="J14" s="1306"/>
      <c r="K14" s="1307"/>
    </row>
    <row r="15" spans="2:11" ht="15" thickBot="1" x14ac:dyDescent="0.35">
      <c r="B15" s="604" t="s">
        <v>765</v>
      </c>
      <c r="C15" s="623" t="s">
        <v>2144</v>
      </c>
      <c r="D15" s="865">
        <v>1670.08376</v>
      </c>
      <c r="E15" s="865">
        <v>0</v>
      </c>
      <c r="F15" s="865">
        <v>0</v>
      </c>
      <c r="G15" s="865">
        <v>1670.08376</v>
      </c>
      <c r="H15" s="865">
        <v>-6.2385000000000002</v>
      </c>
      <c r="I15" s="624"/>
      <c r="J15" s="1306"/>
      <c r="K15" s="1307"/>
    </row>
    <row r="16" spans="2:11" ht="15" thickBot="1" x14ac:dyDescent="0.35">
      <c r="B16" s="604" t="s">
        <v>2143</v>
      </c>
      <c r="C16" s="623" t="s">
        <v>2142</v>
      </c>
      <c r="D16" s="865"/>
      <c r="E16" s="865"/>
      <c r="F16" s="865"/>
      <c r="G16" s="865"/>
      <c r="H16" s="865"/>
      <c r="I16" s="624"/>
      <c r="J16" s="839"/>
      <c r="K16" s="840"/>
    </row>
    <row r="17" spans="2:11" ht="15" thickBot="1" x14ac:dyDescent="0.35">
      <c r="B17" s="604" t="s">
        <v>2141</v>
      </c>
      <c r="C17" s="623" t="s">
        <v>2140</v>
      </c>
      <c r="D17" s="865">
        <v>41799.848709999998</v>
      </c>
      <c r="E17" s="865">
        <v>2240.49404</v>
      </c>
      <c r="F17" s="865">
        <v>2240.49404</v>
      </c>
      <c r="G17" s="865">
        <v>41799.848709999998</v>
      </c>
      <c r="H17" s="865">
        <v>-2239.7555600000001</v>
      </c>
      <c r="I17" s="624"/>
      <c r="J17" s="839"/>
      <c r="K17" s="840"/>
    </row>
    <row r="18" spans="2:11" ht="15" thickBot="1" x14ac:dyDescent="0.35">
      <c r="B18" s="604" t="s">
        <v>2139</v>
      </c>
      <c r="C18" s="623" t="s">
        <v>2138</v>
      </c>
      <c r="D18" s="865">
        <v>32219.3226</v>
      </c>
      <c r="E18" s="865">
        <v>0</v>
      </c>
      <c r="F18" s="865">
        <v>0</v>
      </c>
      <c r="G18" s="865">
        <v>32219.3226</v>
      </c>
      <c r="H18" s="865">
        <v>-268.25015999999999</v>
      </c>
      <c r="I18" s="624"/>
      <c r="J18" s="839"/>
      <c r="K18" s="840"/>
    </row>
    <row r="19" spans="2:11" ht="28.2" thickBot="1" x14ac:dyDescent="0.35">
      <c r="B19" s="604" t="s">
        <v>2137</v>
      </c>
      <c r="C19" s="623" t="s">
        <v>2136</v>
      </c>
      <c r="D19" s="865">
        <v>232800.4057</v>
      </c>
      <c r="E19" s="865">
        <v>2904.6673599999999</v>
      </c>
      <c r="F19" s="865">
        <v>2904.6673599999999</v>
      </c>
      <c r="G19" s="865">
        <v>232800.4057</v>
      </c>
      <c r="H19" s="865">
        <v>-4711.9364999999998</v>
      </c>
      <c r="I19" s="624"/>
      <c r="J19" s="839"/>
      <c r="K19" s="840"/>
    </row>
    <row r="20" spans="2:11" ht="28.2" thickBot="1" x14ac:dyDescent="0.35">
      <c r="B20" s="604" t="s">
        <v>767</v>
      </c>
      <c r="C20" s="623" t="s">
        <v>2149</v>
      </c>
      <c r="D20" s="865">
        <v>51897.540889999997</v>
      </c>
      <c r="E20" s="865">
        <v>209.15697</v>
      </c>
      <c r="F20" s="865">
        <v>209.15697</v>
      </c>
      <c r="G20" s="865">
        <v>51897.540889999997</v>
      </c>
      <c r="H20" s="865">
        <v>-269.27071999999998</v>
      </c>
      <c r="I20" s="624"/>
      <c r="J20" s="1306"/>
      <c r="K20" s="1307"/>
    </row>
    <row r="21" spans="2:11" ht="28.2" thickBot="1" x14ac:dyDescent="0.35">
      <c r="B21" s="604" t="s">
        <v>769</v>
      </c>
      <c r="C21" s="609" t="s">
        <v>536</v>
      </c>
      <c r="D21" s="866">
        <f>SUM(D22:D31)</f>
        <v>3033871.7684299997</v>
      </c>
      <c r="E21" s="866">
        <f>SUM(E22:E31)</f>
        <v>522.98914000000002</v>
      </c>
      <c r="F21" s="866">
        <f>SUM(F22:F31)</f>
        <v>522.98914000000002</v>
      </c>
      <c r="G21" s="625"/>
      <c r="H21" s="625"/>
      <c r="I21" s="866">
        <f>SUM(I22:I31)</f>
        <v>-7742.14426</v>
      </c>
      <c r="J21" s="1302"/>
      <c r="K21" s="1303"/>
    </row>
    <row r="22" spans="2:11" ht="15" thickBot="1" x14ac:dyDescent="0.35">
      <c r="B22" s="606" t="s">
        <v>771</v>
      </c>
      <c r="C22" s="623" t="s">
        <v>2148</v>
      </c>
      <c r="D22" s="865">
        <v>4205.9680799999996</v>
      </c>
      <c r="E22" s="865">
        <v>0</v>
      </c>
      <c r="F22" s="865">
        <v>0</v>
      </c>
      <c r="G22" s="624"/>
      <c r="H22" s="624"/>
      <c r="I22" s="865">
        <v>-5.2577400000000001</v>
      </c>
      <c r="J22" s="1302"/>
      <c r="K22" s="1303"/>
    </row>
    <row r="23" spans="2:11" ht="15" thickBot="1" x14ac:dyDescent="0.35">
      <c r="B23" s="604" t="s">
        <v>773</v>
      </c>
      <c r="C23" s="623" t="s">
        <v>2147</v>
      </c>
      <c r="D23" s="865"/>
      <c r="E23" s="865"/>
      <c r="F23" s="865"/>
      <c r="G23" s="624"/>
      <c r="H23" s="624"/>
      <c r="I23" s="865"/>
      <c r="J23" s="1302"/>
      <c r="K23" s="1303"/>
    </row>
    <row r="24" spans="2:11" ht="15" thickBot="1" x14ac:dyDescent="0.35">
      <c r="B24" s="604" t="s">
        <v>774</v>
      </c>
      <c r="C24" s="623" t="s">
        <v>2146</v>
      </c>
      <c r="D24" s="865">
        <v>3024373.92772</v>
      </c>
      <c r="E24" s="865">
        <v>522.98914000000002</v>
      </c>
      <c r="F24" s="865">
        <v>522.98914000000002</v>
      </c>
      <c r="G24" s="624"/>
      <c r="H24" s="624"/>
      <c r="I24" s="865">
        <v>-7719.5525900000002</v>
      </c>
      <c r="J24" s="1302"/>
      <c r="K24" s="1303"/>
    </row>
    <row r="25" spans="2:11" ht="15" thickBot="1" x14ac:dyDescent="0.35">
      <c r="B25" s="604" t="s">
        <v>775</v>
      </c>
      <c r="C25" s="623" t="s">
        <v>2145</v>
      </c>
      <c r="D25" s="865"/>
      <c r="E25" s="865"/>
      <c r="F25" s="865"/>
      <c r="G25" s="624"/>
      <c r="H25" s="624"/>
      <c r="I25" s="865"/>
      <c r="J25" s="1302"/>
      <c r="K25" s="1303"/>
    </row>
    <row r="26" spans="2:11" ht="15" thickBot="1" x14ac:dyDescent="0.35">
      <c r="B26" s="604" t="s">
        <v>776</v>
      </c>
      <c r="C26" s="623" t="s">
        <v>2144</v>
      </c>
      <c r="D26" s="865"/>
      <c r="E26" s="865"/>
      <c r="F26" s="865"/>
      <c r="G26" s="624"/>
      <c r="H26" s="624"/>
      <c r="I26" s="865"/>
      <c r="J26" s="1302"/>
      <c r="K26" s="1303"/>
    </row>
    <row r="27" spans="2:11" ht="15" thickBot="1" x14ac:dyDescent="0.35">
      <c r="B27" s="604" t="s">
        <v>2150</v>
      </c>
      <c r="C27" s="623" t="s">
        <v>2142</v>
      </c>
      <c r="D27" s="865"/>
      <c r="E27" s="865"/>
      <c r="F27" s="865"/>
      <c r="G27" s="624"/>
      <c r="H27" s="624"/>
      <c r="I27" s="865"/>
      <c r="J27" s="841"/>
      <c r="K27" s="622"/>
    </row>
    <row r="28" spans="2:11" ht="15" thickBot="1" x14ac:dyDescent="0.35">
      <c r="B28" s="604" t="s">
        <v>2151</v>
      </c>
      <c r="C28" s="623" t="s">
        <v>2140</v>
      </c>
      <c r="D28" s="865">
        <v>22.221990000000002</v>
      </c>
      <c r="E28" s="865">
        <v>0</v>
      </c>
      <c r="F28" s="865">
        <v>0</v>
      </c>
      <c r="G28" s="624"/>
      <c r="H28" s="624"/>
      <c r="I28" s="865">
        <v>-0.87224000000000002</v>
      </c>
      <c r="J28" s="841"/>
      <c r="K28" s="622"/>
    </row>
    <row r="29" spans="2:11" ht="15" thickBot="1" x14ac:dyDescent="0.35">
      <c r="B29" s="604" t="s">
        <v>2152</v>
      </c>
      <c r="C29" s="623" t="s">
        <v>2138</v>
      </c>
      <c r="D29" s="865">
        <v>3.82978</v>
      </c>
      <c r="E29" s="865">
        <v>0</v>
      </c>
      <c r="F29" s="865">
        <v>0</v>
      </c>
      <c r="G29" s="624"/>
      <c r="H29" s="624"/>
      <c r="I29" s="865">
        <v>-6.45E-3</v>
      </c>
      <c r="J29" s="841"/>
      <c r="K29" s="622"/>
    </row>
    <row r="30" spans="2:11" ht="28.2" thickBot="1" x14ac:dyDescent="0.35">
      <c r="B30" s="604" t="s">
        <v>2153</v>
      </c>
      <c r="C30" s="623" t="s">
        <v>2136</v>
      </c>
      <c r="D30" s="865">
        <v>3957.7590399999999</v>
      </c>
      <c r="E30" s="865">
        <v>0</v>
      </c>
      <c r="F30" s="865">
        <v>0</v>
      </c>
      <c r="G30" s="624"/>
      <c r="H30" s="624"/>
      <c r="I30" s="865">
        <v>-7.2065700000000001</v>
      </c>
      <c r="J30" s="841"/>
      <c r="K30" s="622"/>
    </row>
    <row r="31" spans="2:11" ht="28.2" thickBot="1" x14ac:dyDescent="0.35">
      <c r="B31" s="604" t="s">
        <v>777</v>
      </c>
      <c r="C31" s="623" t="s">
        <v>2154</v>
      </c>
      <c r="D31" s="865">
        <v>1308.0618199999999</v>
      </c>
      <c r="E31" s="865">
        <v>0</v>
      </c>
      <c r="F31" s="865">
        <v>0</v>
      </c>
      <c r="G31" s="624"/>
      <c r="H31" s="624"/>
      <c r="I31" s="865">
        <v>-9.2486700000000006</v>
      </c>
      <c r="J31" s="1302"/>
      <c r="K31" s="1303"/>
    </row>
    <row r="32" spans="2:11" ht="15" thickBot="1" x14ac:dyDescent="0.35">
      <c r="B32" s="626" t="s">
        <v>778</v>
      </c>
      <c r="C32" s="609" t="s">
        <v>42</v>
      </c>
      <c r="D32" s="867">
        <f>D10+D21</f>
        <v>83077482.295739993</v>
      </c>
      <c r="E32" s="867">
        <f t="shared" ref="E32:J32" si="1">E10+E21</f>
        <v>847427.36261999991</v>
      </c>
      <c r="F32" s="867">
        <f t="shared" si="1"/>
        <v>847427.36261999991</v>
      </c>
      <c r="G32" s="867">
        <f t="shared" si="1"/>
        <v>80043610.527309999</v>
      </c>
      <c r="H32" s="867">
        <f t="shared" si="1"/>
        <v>-923848.88208999997</v>
      </c>
      <c r="I32" s="867">
        <f t="shared" si="1"/>
        <v>-7742.14426</v>
      </c>
      <c r="J32" s="1304">
        <f t="shared" si="1"/>
        <v>0</v>
      </c>
      <c r="K32" s="1305"/>
    </row>
  </sheetData>
  <mergeCells count="26">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 ref="J13:K13"/>
    <mergeCell ref="J25:K25"/>
    <mergeCell ref="J26:K26"/>
    <mergeCell ref="J31:K31"/>
    <mergeCell ref="J32:K32"/>
    <mergeCell ref="J15:K15"/>
    <mergeCell ref="J20:K20"/>
    <mergeCell ref="J21:K21"/>
    <mergeCell ref="J22:K22"/>
    <mergeCell ref="J23:K23"/>
    <mergeCell ref="J24:K24"/>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EE39D-35B7-44E0-8310-F6B265475F96}">
  <sheetPr>
    <tabColor rgb="FFFF0000"/>
  </sheetPr>
  <dimension ref="A1:J37"/>
  <sheetViews>
    <sheetView workbookViewId="0">
      <selection activeCell="B33" sqref="B33:F33"/>
    </sheetView>
  </sheetViews>
  <sheetFormatPr defaultColWidth="9.33203125" defaultRowHeight="10.199999999999999" x14ac:dyDescent="0.2"/>
  <cols>
    <col min="1" max="1" width="9.33203125" style="828"/>
    <col min="2" max="2" width="41.6640625" style="828" bestFit="1" customWidth="1"/>
    <col min="3" max="3" width="9.33203125" style="828"/>
    <col min="4" max="4" width="8.6640625" style="828" customWidth="1"/>
    <col min="5" max="10" width="16.6640625" style="828" customWidth="1"/>
    <col min="11" max="16384" width="9.33203125" style="828"/>
  </cols>
  <sheetData>
    <row r="1" spans="1:10" ht="12" x14ac:dyDescent="0.25">
      <c r="A1" s="827" t="s">
        <v>2079</v>
      </c>
      <c r="F1" s="829" t="s">
        <v>2080</v>
      </c>
    </row>
    <row r="5" spans="1:10" s="830" customFormat="1" x14ac:dyDescent="0.3"/>
    <row r="6" spans="1:10" s="830" customFormat="1" x14ac:dyDescent="0.3">
      <c r="E6" s="831" t="s">
        <v>766</v>
      </c>
      <c r="F6" s="831"/>
      <c r="G6" s="831"/>
      <c r="H6" s="831"/>
      <c r="I6" s="831"/>
      <c r="J6" s="831"/>
    </row>
    <row r="7" spans="1:10" s="830" customFormat="1" ht="40.799999999999997" x14ac:dyDescent="0.3">
      <c r="E7" s="831" t="s">
        <v>837</v>
      </c>
      <c r="F7" s="831"/>
      <c r="G7" s="831"/>
      <c r="H7" s="831"/>
      <c r="I7" s="831" t="s">
        <v>830</v>
      </c>
      <c r="J7" s="831" t="s">
        <v>832</v>
      </c>
    </row>
    <row r="8" spans="1:10" s="830" customFormat="1" ht="30.6" x14ac:dyDescent="0.3">
      <c r="E8" s="831"/>
      <c r="F8" s="831" t="s">
        <v>2081</v>
      </c>
      <c r="G8" s="831" t="s">
        <v>2082</v>
      </c>
      <c r="H8" s="831"/>
      <c r="I8" s="831"/>
      <c r="J8" s="831"/>
    </row>
    <row r="9" spans="1:10" s="830" customFormat="1" x14ac:dyDescent="0.3">
      <c r="E9" s="831"/>
      <c r="F9" s="831"/>
      <c r="G9" s="831"/>
      <c r="H9" s="831" t="s">
        <v>2083</v>
      </c>
      <c r="I9" s="831"/>
      <c r="J9" s="831"/>
    </row>
    <row r="10" spans="1:10" hidden="1" x14ac:dyDescent="0.2">
      <c r="E10" s="832"/>
      <c r="F10" s="832"/>
      <c r="G10" s="832"/>
      <c r="H10" s="832" t="s">
        <v>837</v>
      </c>
      <c r="I10" s="832"/>
      <c r="J10" s="832"/>
    </row>
    <row r="11" spans="1:10" hidden="1" x14ac:dyDescent="0.2">
      <c r="E11" s="832"/>
      <c r="F11" s="832"/>
      <c r="G11" s="832" t="s">
        <v>837</v>
      </c>
      <c r="H11" s="832" t="s">
        <v>2084</v>
      </c>
      <c r="I11" s="832"/>
      <c r="J11" s="832" t="s">
        <v>2085</v>
      </c>
    </row>
    <row r="12" spans="1:10" hidden="1" x14ac:dyDescent="0.2">
      <c r="E12" s="832" t="s">
        <v>837</v>
      </c>
      <c r="F12" s="832" t="s">
        <v>837</v>
      </c>
      <c r="G12" s="832" t="s">
        <v>2084</v>
      </c>
      <c r="H12" s="832" t="s">
        <v>2086</v>
      </c>
      <c r="I12" s="832" t="s">
        <v>830</v>
      </c>
      <c r="J12" s="832" t="s">
        <v>2087</v>
      </c>
    </row>
    <row r="13" spans="1:10" hidden="1" x14ac:dyDescent="0.2">
      <c r="E13" s="832" t="s">
        <v>2084</v>
      </c>
      <c r="F13" s="832" t="s">
        <v>2088</v>
      </c>
      <c r="G13" s="832" t="s">
        <v>2086</v>
      </c>
      <c r="H13" s="832" t="s">
        <v>766</v>
      </c>
      <c r="I13" s="832" t="s">
        <v>2088</v>
      </c>
      <c r="J13" s="832" t="s">
        <v>2086</v>
      </c>
    </row>
    <row r="14" spans="1:10" hidden="1" x14ac:dyDescent="0.2">
      <c r="E14" s="832" t="s">
        <v>2086</v>
      </c>
      <c r="F14" s="832" t="s">
        <v>2086</v>
      </c>
      <c r="G14" s="832" t="s">
        <v>766</v>
      </c>
      <c r="H14" s="832" t="s">
        <v>2089</v>
      </c>
      <c r="I14" s="832" t="s">
        <v>2086</v>
      </c>
      <c r="J14" s="832" t="s">
        <v>766</v>
      </c>
    </row>
    <row r="15" spans="1:10" hidden="1" x14ac:dyDescent="0.2">
      <c r="E15" s="832" t="s">
        <v>766</v>
      </c>
      <c r="F15" s="832" t="s">
        <v>766</v>
      </c>
      <c r="G15" s="832" t="s">
        <v>757</v>
      </c>
      <c r="H15" s="832" t="s">
        <v>757</v>
      </c>
      <c r="I15" s="832" t="s">
        <v>766</v>
      </c>
      <c r="J15" s="832" t="s">
        <v>757</v>
      </c>
    </row>
    <row r="16" spans="1:10" hidden="1" x14ac:dyDescent="0.2">
      <c r="E16" s="832" t="s">
        <v>757</v>
      </c>
      <c r="F16" s="832" t="s">
        <v>757</v>
      </c>
      <c r="G16" s="832" t="s">
        <v>2090</v>
      </c>
      <c r="H16" s="832" t="s">
        <v>2090</v>
      </c>
      <c r="I16" s="832" t="s">
        <v>757</v>
      </c>
      <c r="J16" s="832" t="s">
        <v>2090</v>
      </c>
    </row>
    <row r="17" spans="2:10" x14ac:dyDescent="0.2">
      <c r="D17" s="833" t="s">
        <v>2091</v>
      </c>
      <c r="E17" s="834" t="s">
        <v>2092</v>
      </c>
      <c r="F17" s="834" t="s">
        <v>2093</v>
      </c>
      <c r="G17" s="834" t="s">
        <v>2094</v>
      </c>
      <c r="H17" s="834" t="s">
        <v>2095</v>
      </c>
      <c r="I17" s="834" t="s">
        <v>2096</v>
      </c>
      <c r="J17" s="834" t="s">
        <v>2097</v>
      </c>
    </row>
    <row r="18" spans="2:10" x14ac:dyDescent="0.2">
      <c r="B18" s="832" t="s">
        <v>757</v>
      </c>
      <c r="C18" s="832"/>
      <c r="D18" s="834" t="s">
        <v>2098</v>
      </c>
      <c r="E18" s="835">
        <f t="shared" ref="E18:J18" si="0">IF(E19+E20+E21+E22+E23+E24+E25+E26+E27+E28+E29+E30+E31+E32+E33+E34+E35+E36+E37&lt;&gt;0,E19+E20+E21+E22+E23+E24+E25+E26+E27+E28+E29+E30+E31+E32+E33+E34+E35+E36+E37,"")</f>
        <v>1550868201.1700001</v>
      </c>
      <c r="F18" s="835">
        <f t="shared" si="0"/>
        <v>1550868201.1700001</v>
      </c>
      <c r="G18" s="835">
        <f t="shared" si="0"/>
        <v>6905254.0800000001</v>
      </c>
      <c r="H18" s="835">
        <f t="shared" si="0"/>
        <v>6905254.0800000001</v>
      </c>
      <c r="I18" s="835">
        <f t="shared" si="0"/>
        <v>-17089648.169999998</v>
      </c>
      <c r="J18" s="835" t="str">
        <f t="shared" si="0"/>
        <v/>
      </c>
    </row>
    <row r="19" spans="2:10" x14ac:dyDescent="0.2">
      <c r="B19" s="836" t="s">
        <v>2099</v>
      </c>
      <c r="C19" s="832" t="s">
        <v>2099</v>
      </c>
      <c r="D19" s="834" t="s">
        <v>2092</v>
      </c>
      <c r="E19" s="837"/>
      <c r="F19" s="837"/>
      <c r="G19" s="837"/>
      <c r="H19" s="837"/>
      <c r="I19" s="837"/>
      <c r="J19" s="837"/>
    </row>
    <row r="20" spans="2:10" x14ac:dyDescent="0.2">
      <c r="B20" s="836" t="s">
        <v>2100</v>
      </c>
      <c r="C20" s="832" t="s">
        <v>2100</v>
      </c>
      <c r="D20" s="834" t="s">
        <v>2101</v>
      </c>
      <c r="E20" s="837"/>
      <c r="F20" s="837"/>
      <c r="G20" s="837"/>
      <c r="H20" s="837"/>
      <c r="I20" s="837"/>
      <c r="J20" s="837"/>
    </row>
    <row r="21" spans="2:10" x14ac:dyDescent="0.2">
      <c r="B21" s="836" t="s">
        <v>2102</v>
      </c>
      <c r="C21" s="832" t="s">
        <v>2102</v>
      </c>
      <c r="D21" s="834" t="s">
        <v>2103</v>
      </c>
      <c r="E21" s="837"/>
      <c r="F21" s="837"/>
      <c r="G21" s="837"/>
      <c r="H21" s="837"/>
      <c r="I21" s="837"/>
      <c r="J21" s="837"/>
    </row>
    <row r="22" spans="2:10" x14ac:dyDescent="0.2">
      <c r="B22" s="836" t="s">
        <v>2104</v>
      </c>
      <c r="C22" s="832" t="s">
        <v>2104</v>
      </c>
      <c r="D22" s="834" t="s">
        <v>2105</v>
      </c>
      <c r="E22" s="837"/>
      <c r="F22" s="837"/>
      <c r="G22" s="837"/>
      <c r="H22" s="837"/>
      <c r="I22" s="837"/>
      <c r="J22" s="837"/>
    </row>
    <row r="23" spans="2:10" x14ac:dyDescent="0.2">
      <c r="B23" s="836" t="s">
        <v>2106</v>
      </c>
      <c r="C23" s="832" t="s">
        <v>2106</v>
      </c>
      <c r="D23" s="834" t="s">
        <v>2107</v>
      </c>
      <c r="E23" s="837"/>
      <c r="F23" s="837"/>
      <c r="G23" s="837"/>
      <c r="H23" s="837"/>
      <c r="I23" s="837"/>
      <c r="J23" s="837"/>
    </row>
    <row r="24" spans="2:10" x14ac:dyDescent="0.2">
      <c r="B24" s="836" t="s">
        <v>2108</v>
      </c>
      <c r="C24" s="832" t="s">
        <v>2108</v>
      </c>
      <c r="D24" s="834" t="s">
        <v>2109</v>
      </c>
      <c r="E24" s="837">
        <v>5497018.8399999999</v>
      </c>
      <c r="F24" s="837">
        <v>5497018.8399999999</v>
      </c>
      <c r="G24" s="837"/>
      <c r="H24" s="837"/>
      <c r="I24" s="837">
        <v>-12743.15</v>
      </c>
      <c r="J24" s="837"/>
    </row>
    <row r="25" spans="2:10" x14ac:dyDescent="0.2">
      <c r="B25" s="836" t="s">
        <v>2110</v>
      </c>
      <c r="C25" s="832" t="s">
        <v>2110</v>
      </c>
      <c r="D25" s="834" t="s">
        <v>2111</v>
      </c>
      <c r="E25" s="837">
        <v>5296805.8899999997</v>
      </c>
      <c r="F25" s="837">
        <v>5296805.8899999997</v>
      </c>
      <c r="G25" s="837"/>
      <c r="H25" s="837"/>
      <c r="I25" s="837">
        <v>-3362.84</v>
      </c>
      <c r="J25" s="837"/>
    </row>
    <row r="26" spans="2:10" x14ac:dyDescent="0.2">
      <c r="B26" s="836" t="s">
        <v>2112</v>
      </c>
      <c r="C26" s="832" t="s">
        <v>2112</v>
      </c>
      <c r="D26" s="834" t="s">
        <v>2113</v>
      </c>
      <c r="E26" s="837"/>
      <c r="F26" s="837"/>
      <c r="G26" s="837"/>
      <c r="H26" s="837"/>
      <c r="I26" s="837"/>
      <c r="J26" s="837"/>
    </row>
    <row r="27" spans="2:10" x14ac:dyDescent="0.2">
      <c r="B27" s="836" t="s">
        <v>2114</v>
      </c>
      <c r="C27" s="832" t="s">
        <v>2114</v>
      </c>
      <c r="D27" s="834" t="s">
        <v>2115</v>
      </c>
      <c r="E27" s="837"/>
      <c r="F27" s="837"/>
      <c r="G27" s="837"/>
      <c r="H27" s="837"/>
      <c r="I27" s="837"/>
      <c r="J27" s="837"/>
    </row>
    <row r="28" spans="2:10" x14ac:dyDescent="0.2">
      <c r="B28" s="836" t="s">
        <v>2116</v>
      </c>
      <c r="C28" s="832" t="s">
        <v>2116</v>
      </c>
      <c r="D28" s="834" t="s">
        <v>2117</v>
      </c>
      <c r="E28" s="837"/>
      <c r="F28" s="837"/>
      <c r="G28" s="837"/>
      <c r="H28" s="837"/>
      <c r="I28" s="837"/>
      <c r="J28" s="837"/>
    </row>
    <row r="29" spans="2:10" x14ac:dyDescent="0.2">
      <c r="B29" s="836" t="s">
        <v>2118</v>
      </c>
      <c r="C29" s="832" t="s">
        <v>2118</v>
      </c>
      <c r="D29" s="834" t="s">
        <v>2119</v>
      </c>
      <c r="E29" s="837"/>
      <c r="F29" s="837"/>
      <c r="G29" s="837"/>
      <c r="H29" s="837"/>
      <c r="I29" s="837"/>
      <c r="J29" s="837"/>
    </row>
    <row r="30" spans="2:10" x14ac:dyDescent="0.2">
      <c r="B30" s="836" t="s">
        <v>2120</v>
      </c>
      <c r="C30" s="832" t="s">
        <v>2120</v>
      </c>
      <c r="D30" s="834" t="s">
        <v>2121</v>
      </c>
      <c r="E30" s="837">
        <v>1529179880.4400001</v>
      </c>
      <c r="F30" s="837">
        <v>1529179880.4400001</v>
      </c>
      <c r="G30" s="837">
        <v>6905254.0800000001</v>
      </c>
      <c r="H30" s="837">
        <v>6905254.0800000001</v>
      </c>
      <c r="I30" s="837">
        <v>-16829272.59</v>
      </c>
      <c r="J30" s="837"/>
    </row>
    <row r="31" spans="2:10" x14ac:dyDescent="0.2">
      <c r="B31" s="836" t="s">
        <v>2122</v>
      </c>
      <c r="C31" s="832" t="s">
        <v>2122</v>
      </c>
      <c r="D31" s="834" t="s">
        <v>2123</v>
      </c>
      <c r="E31" s="837">
        <v>9413102.3599999994</v>
      </c>
      <c r="F31" s="837">
        <v>9413102.3599999994</v>
      </c>
      <c r="G31" s="837"/>
      <c r="H31" s="837"/>
      <c r="I31" s="837">
        <v>-244269.59</v>
      </c>
      <c r="J31" s="837"/>
    </row>
    <row r="32" spans="2:10" x14ac:dyDescent="0.2">
      <c r="B32" s="836" t="s">
        <v>2124</v>
      </c>
      <c r="C32" s="832" t="s">
        <v>2124</v>
      </c>
      <c r="D32" s="834" t="s">
        <v>2125</v>
      </c>
      <c r="E32" s="837"/>
      <c r="F32" s="837"/>
      <c r="G32" s="837"/>
      <c r="H32" s="837"/>
      <c r="I32" s="837"/>
      <c r="J32" s="837"/>
    </row>
    <row r="33" spans="2:10" x14ac:dyDescent="0.2">
      <c r="B33" s="836" t="s">
        <v>2126</v>
      </c>
      <c r="C33" s="832" t="s">
        <v>2126</v>
      </c>
      <c r="D33" s="834" t="s">
        <v>2127</v>
      </c>
      <c r="E33" s="837">
        <v>1481393.64</v>
      </c>
      <c r="F33" s="837">
        <v>1481393.64</v>
      </c>
      <c r="G33" s="837"/>
      <c r="H33" s="837"/>
      <c r="I33" s="837"/>
      <c r="J33" s="837"/>
    </row>
    <row r="34" spans="2:10" x14ac:dyDescent="0.2">
      <c r="B34" s="836" t="s">
        <v>2128</v>
      </c>
      <c r="C34" s="832" t="s">
        <v>2128</v>
      </c>
      <c r="D34" s="834" t="s">
        <v>2129</v>
      </c>
      <c r="E34" s="837"/>
      <c r="F34" s="837"/>
      <c r="G34" s="837"/>
      <c r="H34" s="837"/>
      <c r="I34" s="837"/>
      <c r="J34" s="837"/>
    </row>
    <row r="35" spans="2:10" x14ac:dyDescent="0.2">
      <c r="B35" s="836" t="s">
        <v>2130</v>
      </c>
      <c r="C35" s="832" t="s">
        <v>2130</v>
      </c>
      <c r="D35" s="834" t="s">
        <v>2131</v>
      </c>
      <c r="E35" s="837"/>
      <c r="F35" s="837"/>
      <c r="G35" s="837"/>
      <c r="H35" s="837"/>
      <c r="I35" s="837"/>
      <c r="J35" s="837"/>
    </row>
    <row r="36" spans="2:10" x14ac:dyDescent="0.2">
      <c r="B36" s="836" t="s">
        <v>2132</v>
      </c>
      <c r="C36" s="832" t="s">
        <v>2132</v>
      </c>
      <c r="D36" s="834" t="s">
        <v>2133</v>
      </c>
      <c r="E36" s="837"/>
      <c r="F36" s="837"/>
      <c r="G36" s="837"/>
      <c r="H36" s="837"/>
      <c r="I36" s="837"/>
      <c r="J36" s="837"/>
    </row>
    <row r="37" spans="2:10" x14ac:dyDescent="0.2">
      <c r="B37" s="836" t="s">
        <v>2134</v>
      </c>
      <c r="C37" s="832" t="s">
        <v>2134</v>
      </c>
      <c r="D37" s="834" t="s">
        <v>2135</v>
      </c>
      <c r="E37" s="837"/>
      <c r="F37" s="837"/>
      <c r="G37" s="837"/>
      <c r="H37" s="837"/>
      <c r="I37" s="837"/>
      <c r="J37" s="837"/>
    </row>
  </sheetData>
  <pageMargins left="0.7" right="0.7" top="0.78740157499999996" bottom="0.78740157499999996"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pageSetUpPr fitToPage="1"/>
  </sheetPr>
  <dimension ref="B2:I28"/>
  <sheetViews>
    <sheetView showGridLines="0" zoomScaleNormal="100" workbookViewId="0">
      <selection activeCell="D28" sqref="D28"/>
    </sheetView>
  </sheetViews>
  <sheetFormatPr defaultRowHeight="14.4" x14ac:dyDescent="0.3"/>
  <cols>
    <col min="2" max="2" width="4.5546875" customWidth="1"/>
    <col min="3" max="3" width="25" customWidth="1"/>
    <col min="4" max="5" width="12.109375" customWidth="1"/>
    <col min="7" max="7" width="20.5546875" customWidth="1"/>
    <col min="8" max="8" width="12.44140625" customWidth="1"/>
    <col min="9" max="9" width="20.44140625" customWidth="1"/>
  </cols>
  <sheetData>
    <row r="2" spans="2:9" ht="18" x14ac:dyDescent="0.3">
      <c r="B2" s="45" t="s">
        <v>836</v>
      </c>
    </row>
    <row r="3" spans="2:9" ht="16.2" thickBot="1" x14ac:dyDescent="0.35">
      <c r="B3" s="163"/>
      <c r="C3" s="209"/>
      <c r="D3" s="209"/>
      <c r="E3" s="1308"/>
      <c r="F3" s="1308"/>
      <c r="G3" s="209"/>
      <c r="H3" s="209"/>
      <c r="I3" s="209"/>
    </row>
    <row r="4" spans="2:9" ht="16.2" thickBot="1" x14ac:dyDescent="0.35">
      <c r="B4" s="210"/>
      <c r="C4" s="210"/>
      <c r="D4" s="768" t="s">
        <v>6</v>
      </c>
      <c r="E4" s="594" t="s">
        <v>7</v>
      </c>
      <c r="F4" s="594" t="s">
        <v>8</v>
      </c>
      <c r="G4" s="594" t="s">
        <v>43</v>
      </c>
      <c r="H4" s="594" t="s">
        <v>44</v>
      </c>
      <c r="I4" s="594" t="s">
        <v>162</v>
      </c>
    </row>
    <row r="5" spans="2:9" ht="19.5" customHeight="1" thickBot="1" x14ac:dyDescent="0.35">
      <c r="B5" s="210"/>
      <c r="C5" s="210"/>
      <c r="D5" s="1320" t="s">
        <v>837</v>
      </c>
      <c r="E5" s="1321"/>
      <c r="F5" s="1321"/>
      <c r="G5" s="1322"/>
      <c r="H5" s="1323" t="s">
        <v>830</v>
      </c>
      <c r="I5" s="1326" t="s">
        <v>832</v>
      </c>
    </row>
    <row r="6" spans="2:9" ht="49.5" customHeight="1" thickBot="1" x14ac:dyDescent="0.35">
      <c r="B6" s="221"/>
      <c r="C6" s="221"/>
      <c r="D6" s="775"/>
      <c r="E6" s="1320" t="s">
        <v>833</v>
      </c>
      <c r="F6" s="1323"/>
      <c r="G6" s="659" t="s">
        <v>838</v>
      </c>
      <c r="H6" s="1324"/>
      <c r="I6" s="1327"/>
    </row>
    <row r="7" spans="2:9" ht="15.6" x14ac:dyDescent="0.3">
      <c r="B7" s="210"/>
      <c r="C7" s="210"/>
      <c r="D7" s="776"/>
      <c r="E7" s="1329"/>
      <c r="F7" s="1326" t="s">
        <v>814</v>
      </c>
      <c r="G7" s="1329"/>
      <c r="H7" s="1324"/>
      <c r="I7" s="1327"/>
    </row>
    <row r="8" spans="2:9" ht="16.2" thickBot="1" x14ac:dyDescent="0.35">
      <c r="B8" s="210"/>
      <c r="C8" s="210"/>
      <c r="D8" s="777"/>
      <c r="E8" s="1330"/>
      <c r="F8" s="1331"/>
      <c r="G8" s="1332"/>
      <c r="H8" s="1325"/>
      <c r="I8" s="1328"/>
    </row>
    <row r="9" spans="2:9" ht="15" thickBot="1" x14ac:dyDescent="0.35">
      <c r="B9" s="770" t="s">
        <v>472</v>
      </c>
      <c r="C9" s="612" t="s">
        <v>839</v>
      </c>
      <c r="D9" s="613"/>
      <c r="E9" s="613"/>
      <c r="F9" s="613"/>
      <c r="G9" s="613"/>
      <c r="H9" s="613"/>
      <c r="I9" s="613"/>
    </row>
    <row r="10" spans="2:9" ht="15" thickBot="1" x14ac:dyDescent="0.35">
      <c r="B10" s="778" t="s">
        <v>473</v>
      </c>
      <c r="C10" s="613" t="s">
        <v>840</v>
      </c>
      <c r="D10" s="613"/>
      <c r="E10" s="613"/>
      <c r="F10" s="613"/>
      <c r="G10" s="613"/>
      <c r="H10" s="613"/>
      <c r="I10" s="613"/>
    </row>
    <row r="11" spans="2:9" ht="15" thickBot="1" x14ac:dyDescent="0.35">
      <c r="B11" s="778" t="s">
        <v>759</v>
      </c>
      <c r="C11" s="613" t="s">
        <v>841</v>
      </c>
      <c r="D11" s="613"/>
      <c r="E11" s="613"/>
      <c r="F11" s="613"/>
      <c r="G11" s="838"/>
      <c r="H11" s="613"/>
      <c r="I11" s="613"/>
    </row>
    <row r="12" spans="2:9" ht="24.6" thickBot="1" x14ac:dyDescent="0.35">
      <c r="B12" s="778" t="s">
        <v>761</v>
      </c>
      <c r="C12" s="613" t="s">
        <v>842</v>
      </c>
      <c r="D12" s="838">
        <v>651.10540000000003</v>
      </c>
      <c r="E12" s="838">
        <v>0</v>
      </c>
      <c r="F12" s="838">
        <v>0</v>
      </c>
      <c r="G12" s="838">
        <v>651.10540000000003</v>
      </c>
      <c r="H12" s="838">
        <v>-23.297130000000003</v>
      </c>
      <c r="I12" s="613"/>
    </row>
    <row r="13" spans="2:9" ht="15" thickBot="1" x14ac:dyDescent="0.35">
      <c r="B13" s="778" t="s">
        <v>763</v>
      </c>
      <c r="C13" s="613" t="s">
        <v>843</v>
      </c>
      <c r="D13" s="613"/>
      <c r="E13" s="613"/>
      <c r="F13" s="613"/>
      <c r="G13" s="838"/>
      <c r="H13" s="613"/>
      <c r="I13" s="613"/>
    </row>
    <row r="14" spans="2:9" ht="15" thickBot="1" x14ac:dyDescent="0.35">
      <c r="B14" s="778" t="s">
        <v>765</v>
      </c>
      <c r="C14" s="613" t="s">
        <v>844</v>
      </c>
      <c r="D14" s="838"/>
      <c r="E14" s="838"/>
      <c r="F14" s="613"/>
      <c r="G14" s="838"/>
      <c r="H14" s="838"/>
      <c r="I14" s="613"/>
    </row>
    <row r="15" spans="2:9" ht="15" thickBot="1" x14ac:dyDescent="0.35">
      <c r="B15" s="778" t="s">
        <v>767</v>
      </c>
      <c r="C15" s="613" t="s">
        <v>845</v>
      </c>
      <c r="D15" s="838"/>
      <c r="E15" s="838"/>
      <c r="F15" s="613"/>
      <c r="G15" s="838"/>
      <c r="H15" s="838"/>
      <c r="I15" s="613"/>
    </row>
    <row r="16" spans="2:9" ht="15" thickBot="1" x14ac:dyDescent="0.35">
      <c r="B16" s="778" t="s">
        <v>769</v>
      </c>
      <c r="C16" s="613" t="s">
        <v>846</v>
      </c>
      <c r="D16" s="613"/>
      <c r="E16" s="613"/>
      <c r="F16" s="613"/>
      <c r="G16" s="838"/>
      <c r="H16" s="613"/>
      <c r="I16" s="613"/>
    </row>
    <row r="17" spans="2:9" ht="24.6" thickBot="1" x14ac:dyDescent="0.35">
      <c r="B17" s="773" t="s">
        <v>771</v>
      </c>
      <c r="C17" s="613" t="s">
        <v>847</v>
      </c>
      <c r="D17" s="613"/>
      <c r="E17" s="613"/>
      <c r="F17" s="613"/>
      <c r="G17" s="838"/>
      <c r="H17" s="613"/>
      <c r="I17" s="613"/>
    </row>
    <row r="18" spans="2:9" ht="15" thickBot="1" x14ac:dyDescent="0.35">
      <c r="B18" s="778" t="s">
        <v>773</v>
      </c>
      <c r="C18" s="613" t="s">
        <v>848</v>
      </c>
      <c r="D18" s="613"/>
      <c r="E18" s="613"/>
      <c r="F18" s="613"/>
      <c r="G18" s="838"/>
      <c r="H18" s="613"/>
      <c r="I18" s="613"/>
    </row>
    <row r="19" spans="2:9" ht="15" thickBot="1" x14ac:dyDescent="0.35">
      <c r="B19" s="778" t="s">
        <v>774</v>
      </c>
      <c r="C19" s="613" t="s">
        <v>849</v>
      </c>
      <c r="D19" s="869"/>
      <c r="E19" s="613"/>
      <c r="F19" s="613"/>
      <c r="G19" s="838"/>
      <c r="H19" s="613"/>
      <c r="I19" s="613"/>
    </row>
    <row r="20" spans="2:9" ht="15" thickBot="1" x14ac:dyDescent="0.35">
      <c r="B20" s="778" t="s">
        <v>775</v>
      </c>
      <c r="C20" s="613" t="s">
        <v>850</v>
      </c>
      <c r="D20" s="838">
        <v>2313.0926899999999</v>
      </c>
      <c r="E20" s="838">
        <v>0</v>
      </c>
      <c r="F20" s="838">
        <v>0</v>
      </c>
      <c r="G20" s="838">
        <v>2313.0926899999999</v>
      </c>
      <c r="H20" s="838"/>
      <c r="I20" s="613"/>
    </row>
    <row r="21" spans="2:9" ht="24.6" thickBot="1" x14ac:dyDescent="0.35">
      <c r="B21" s="778" t="s">
        <v>776</v>
      </c>
      <c r="C21" s="613" t="s">
        <v>851</v>
      </c>
      <c r="D21" s="838"/>
      <c r="E21" s="838"/>
      <c r="F21" s="838"/>
      <c r="G21" s="838"/>
      <c r="H21" s="838"/>
      <c r="I21" s="613"/>
    </row>
    <row r="22" spans="2:9" ht="24.6" thickBot="1" x14ac:dyDescent="0.35">
      <c r="B22" s="778" t="s">
        <v>777</v>
      </c>
      <c r="C22" s="613" t="s">
        <v>852</v>
      </c>
      <c r="D22" s="613"/>
      <c r="E22" s="613"/>
      <c r="F22" s="613"/>
      <c r="G22" s="838"/>
      <c r="H22" s="613"/>
      <c r="I22" s="613"/>
    </row>
    <row r="23" spans="2:9" ht="24.6" thickBot="1" x14ac:dyDescent="0.35">
      <c r="B23" s="773" t="s">
        <v>778</v>
      </c>
      <c r="C23" s="613" t="s">
        <v>853</v>
      </c>
      <c r="D23" s="838"/>
      <c r="E23" s="838"/>
      <c r="F23" s="613"/>
      <c r="G23" s="838"/>
      <c r="H23" s="613"/>
      <c r="I23" s="613"/>
    </row>
    <row r="24" spans="2:9" ht="15" thickBot="1" x14ac:dyDescent="0.35">
      <c r="B24" s="778" t="s">
        <v>779</v>
      </c>
      <c r="C24" s="613" t="s">
        <v>854</v>
      </c>
      <c r="D24" s="613"/>
      <c r="E24" s="613"/>
      <c r="F24" s="613"/>
      <c r="G24" s="838"/>
      <c r="H24" s="613"/>
      <c r="I24" s="613"/>
    </row>
    <row r="25" spans="2:9" ht="15" thickBot="1" x14ac:dyDescent="0.35">
      <c r="B25" s="778" t="s">
        <v>780</v>
      </c>
      <c r="C25" s="613" t="s">
        <v>855</v>
      </c>
      <c r="D25" s="613"/>
      <c r="E25" s="613"/>
      <c r="F25" s="613"/>
      <c r="G25" s="613"/>
      <c r="H25" s="613"/>
      <c r="I25" s="613"/>
    </row>
    <row r="26" spans="2:9" ht="24.6" thickBot="1" x14ac:dyDescent="0.35">
      <c r="B26" s="778" t="s">
        <v>781</v>
      </c>
      <c r="C26" s="613" t="s">
        <v>856</v>
      </c>
      <c r="D26" s="613"/>
      <c r="E26" s="613"/>
      <c r="F26" s="613"/>
      <c r="G26" s="613"/>
      <c r="H26" s="613"/>
      <c r="I26" s="613"/>
    </row>
    <row r="27" spans="2:9" ht="15" thickBot="1" x14ac:dyDescent="0.35">
      <c r="B27" s="778" t="s">
        <v>782</v>
      </c>
      <c r="C27" s="613" t="s">
        <v>857</v>
      </c>
      <c r="D27" s="838">
        <v>2015441.72361</v>
      </c>
      <c r="E27" s="838">
        <v>2268.1005</v>
      </c>
      <c r="F27" s="838">
        <v>2268.1005</v>
      </c>
      <c r="G27" s="838">
        <v>2015441.72361</v>
      </c>
      <c r="H27" s="838">
        <v>-2778.1827799999996</v>
      </c>
      <c r="I27" s="613"/>
    </row>
    <row r="28" spans="2:9" ht="15" thickBot="1" x14ac:dyDescent="0.35">
      <c r="B28" s="779" t="s">
        <v>783</v>
      </c>
      <c r="C28" s="619" t="s">
        <v>42</v>
      </c>
      <c r="D28" s="868">
        <f>SUM(D9:D27)</f>
        <v>2018405.9217000001</v>
      </c>
      <c r="E28" s="868">
        <f>SUM(E9:E27)</f>
        <v>2268.1005</v>
      </c>
      <c r="F28" s="868">
        <f t="shared" ref="F28:I28" si="0">SUM(F9:F27)</f>
        <v>2268.1005</v>
      </c>
      <c r="G28" s="868">
        <f t="shared" si="0"/>
        <v>2018405.9217000001</v>
      </c>
      <c r="H28" s="868">
        <f t="shared" si="0"/>
        <v>-2801.4799099999996</v>
      </c>
      <c r="I28" s="868">
        <f t="shared" si="0"/>
        <v>0</v>
      </c>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tabColor theme="9" tint="0.79998168889431442"/>
  </sheetPr>
  <dimension ref="A2:N22"/>
  <sheetViews>
    <sheetView showGridLines="0" view="pageLayout" zoomScaleNormal="100" workbookViewId="0"/>
  </sheetViews>
  <sheetFormatPr defaultRowHeight="14.4" x14ac:dyDescent="0.3"/>
  <cols>
    <col min="1" max="1" width="4.44140625" customWidth="1"/>
    <col min="2" max="2" width="25.88671875" customWidth="1"/>
    <col min="3" max="4" width="7.5546875" customWidth="1"/>
    <col min="6" max="6" width="6.5546875" customWidth="1"/>
    <col min="7" max="7" width="11.88671875" customWidth="1"/>
    <col min="8" max="8" width="6.44140625" customWidth="1"/>
    <col min="12" max="13" width="8.5546875" customWidth="1"/>
  </cols>
  <sheetData>
    <row r="2" spans="1:14" ht="18" x14ac:dyDescent="0.3">
      <c r="A2" s="45" t="s">
        <v>728</v>
      </c>
    </row>
    <row r="3" spans="1:14" ht="16.2" thickBot="1" x14ac:dyDescent="0.35">
      <c r="A3" s="163"/>
      <c r="B3" s="209"/>
      <c r="C3" s="209"/>
      <c r="D3" s="209"/>
      <c r="E3" s="209"/>
      <c r="F3" s="209"/>
      <c r="G3" s="209"/>
      <c r="H3" s="209"/>
      <c r="I3" s="209"/>
      <c r="J3" s="209"/>
      <c r="K3" s="209"/>
      <c r="L3" s="209"/>
      <c r="M3" s="209"/>
      <c r="N3" s="209"/>
    </row>
    <row r="4" spans="1:14" ht="16.2" thickBot="1" x14ac:dyDescent="0.35">
      <c r="A4" s="163"/>
      <c r="B4" s="222"/>
      <c r="C4" s="646" t="s">
        <v>6</v>
      </c>
      <c r="D4" s="647" t="s">
        <v>7</v>
      </c>
      <c r="E4" s="647" t="s">
        <v>8</v>
      </c>
      <c r="F4" s="647" t="s">
        <v>43</v>
      </c>
      <c r="G4" s="647" t="s">
        <v>44</v>
      </c>
      <c r="H4" s="647" t="s">
        <v>162</v>
      </c>
      <c r="I4" s="647" t="s">
        <v>163</v>
      </c>
      <c r="J4" s="647" t="s">
        <v>197</v>
      </c>
      <c r="K4" s="647" t="s">
        <v>452</v>
      </c>
      <c r="L4" s="647" t="s">
        <v>453</v>
      </c>
      <c r="M4" s="647" t="s">
        <v>454</v>
      </c>
      <c r="N4" s="647" t="s">
        <v>455</v>
      </c>
    </row>
    <row r="5" spans="1:14" ht="21" customHeight="1" thickBot="1" x14ac:dyDescent="0.35">
      <c r="A5" s="210"/>
      <c r="B5" s="210"/>
      <c r="C5" s="648" t="s">
        <v>757</v>
      </c>
      <c r="D5" s="649"/>
      <c r="E5" s="649"/>
      <c r="F5" s="649"/>
      <c r="G5" s="649"/>
      <c r="H5" s="649"/>
      <c r="I5" s="649"/>
      <c r="J5" s="649"/>
      <c r="K5" s="649"/>
      <c r="L5" s="649"/>
      <c r="M5" s="649"/>
      <c r="N5" s="650"/>
    </row>
    <row r="6" spans="1:14" ht="23.25" customHeight="1" thickBot="1" x14ac:dyDescent="0.35">
      <c r="A6" s="210"/>
      <c r="B6" s="210"/>
      <c r="C6" s="651"/>
      <c r="D6" s="652" t="s">
        <v>858</v>
      </c>
      <c r="E6" s="653"/>
      <c r="F6" s="652" t="s">
        <v>859</v>
      </c>
      <c r="G6" s="654"/>
      <c r="H6" s="654"/>
      <c r="I6" s="654"/>
      <c r="J6" s="654"/>
      <c r="K6" s="654"/>
      <c r="L6" s="654"/>
      <c r="M6" s="654"/>
      <c r="N6" s="612"/>
    </row>
    <row r="7" spans="1:14" ht="19.5" customHeight="1" thickBot="1" x14ac:dyDescent="0.35">
      <c r="A7" s="210"/>
      <c r="B7" s="210"/>
      <c r="C7" s="651"/>
      <c r="D7" s="651"/>
      <c r="E7" s="655"/>
      <c r="F7" s="651"/>
      <c r="G7" s="1326" t="s">
        <v>822</v>
      </c>
      <c r="H7" s="1333" t="s">
        <v>860</v>
      </c>
      <c r="I7" s="1334"/>
      <c r="J7" s="1334"/>
      <c r="K7" s="1334"/>
      <c r="L7" s="1334"/>
      <c r="M7" s="1334"/>
      <c r="N7" s="1335"/>
    </row>
    <row r="8" spans="1:14" ht="82.5" customHeight="1" thickBot="1" x14ac:dyDescent="0.35">
      <c r="A8" s="210"/>
      <c r="B8" s="210"/>
      <c r="C8" s="651"/>
      <c r="D8" s="651"/>
      <c r="E8" s="656" t="s">
        <v>861</v>
      </c>
      <c r="F8" s="657"/>
      <c r="G8" s="1331"/>
      <c r="H8" s="658"/>
      <c r="I8" s="659" t="s">
        <v>862</v>
      </c>
      <c r="J8" s="659" t="s">
        <v>863</v>
      </c>
      <c r="K8" s="659" t="s">
        <v>1987</v>
      </c>
      <c r="L8" s="659" t="s">
        <v>864</v>
      </c>
      <c r="M8" s="659" t="s">
        <v>865</v>
      </c>
      <c r="N8" s="659" t="s">
        <v>866</v>
      </c>
    </row>
    <row r="9" spans="1:14" ht="15" thickBot="1" x14ac:dyDescent="0.35">
      <c r="A9" s="660" t="s">
        <v>472</v>
      </c>
      <c r="B9" s="661" t="s">
        <v>837</v>
      </c>
      <c r="C9" s="612"/>
      <c r="D9" s="612"/>
      <c r="E9" s="612"/>
      <c r="F9" s="612"/>
      <c r="G9" s="612"/>
      <c r="H9" s="612"/>
      <c r="I9" s="612"/>
      <c r="J9" s="612"/>
      <c r="K9" s="612"/>
      <c r="L9" s="612"/>
      <c r="M9" s="612"/>
      <c r="N9" s="612"/>
    </row>
    <row r="10" spans="1:14" ht="15" thickBot="1" x14ac:dyDescent="0.35">
      <c r="A10" s="662" t="s">
        <v>473</v>
      </c>
      <c r="B10" s="663" t="s">
        <v>867</v>
      </c>
      <c r="C10" s="613"/>
      <c r="D10" s="613"/>
      <c r="E10" s="613"/>
      <c r="F10" s="613"/>
      <c r="G10" s="613"/>
      <c r="H10" s="613"/>
      <c r="I10" s="613"/>
      <c r="J10" s="613"/>
      <c r="K10" s="613"/>
      <c r="L10" s="613"/>
      <c r="M10" s="613"/>
      <c r="N10" s="613"/>
    </row>
    <row r="11" spans="1:14" ht="32.25" customHeight="1" thickBot="1" x14ac:dyDescent="0.35">
      <c r="A11" s="662" t="s">
        <v>759</v>
      </c>
      <c r="B11" s="664" t="s">
        <v>868</v>
      </c>
      <c r="C11" s="613"/>
      <c r="D11" s="613"/>
      <c r="E11" s="613"/>
      <c r="F11" s="613"/>
      <c r="G11" s="613"/>
      <c r="H11" s="613"/>
      <c r="I11" s="613"/>
      <c r="J11" s="613"/>
      <c r="K11" s="613"/>
      <c r="L11" s="613"/>
      <c r="M11" s="613"/>
      <c r="N11" s="613"/>
    </row>
    <row r="12" spans="1:14" ht="62.25" customHeight="1" thickBot="1" x14ac:dyDescent="0.35">
      <c r="A12" s="662" t="s">
        <v>761</v>
      </c>
      <c r="B12" s="665" t="s">
        <v>869</v>
      </c>
      <c r="C12" s="613"/>
      <c r="D12" s="613"/>
      <c r="E12" s="667"/>
      <c r="F12" s="613"/>
      <c r="G12" s="613"/>
      <c r="H12" s="613"/>
      <c r="I12" s="667"/>
      <c r="J12" s="667"/>
      <c r="K12" s="667"/>
      <c r="L12" s="667"/>
      <c r="M12" s="667"/>
      <c r="N12" s="667"/>
    </row>
    <row r="13" spans="1:14" ht="68.25" customHeight="1" thickBot="1" x14ac:dyDescent="0.35">
      <c r="A13" s="662" t="s">
        <v>763</v>
      </c>
      <c r="B13" s="665" t="s">
        <v>870</v>
      </c>
      <c r="C13" s="613"/>
      <c r="D13" s="613"/>
      <c r="E13" s="667"/>
      <c r="F13" s="613"/>
      <c r="G13" s="613"/>
      <c r="H13" s="613"/>
      <c r="I13" s="667"/>
      <c r="J13" s="667"/>
      <c r="K13" s="667"/>
      <c r="L13" s="667"/>
      <c r="M13" s="667"/>
      <c r="N13" s="667"/>
    </row>
    <row r="14" spans="1:14" ht="51.75" customHeight="1" thickBot="1" x14ac:dyDescent="0.35">
      <c r="A14" s="662" t="s">
        <v>765</v>
      </c>
      <c r="B14" s="665" t="s">
        <v>871</v>
      </c>
      <c r="C14" s="613"/>
      <c r="D14" s="613"/>
      <c r="E14" s="667"/>
      <c r="F14" s="613"/>
      <c r="G14" s="613"/>
      <c r="H14" s="613"/>
      <c r="I14" s="667"/>
      <c r="J14" s="667"/>
      <c r="K14" s="667"/>
      <c r="L14" s="667"/>
      <c r="M14" s="667"/>
      <c r="N14" s="667"/>
    </row>
    <row r="15" spans="1:14" ht="35.25" customHeight="1" thickBot="1" x14ac:dyDescent="0.35">
      <c r="A15" s="666" t="s">
        <v>767</v>
      </c>
      <c r="B15" s="627" t="s">
        <v>872</v>
      </c>
      <c r="C15" s="613"/>
      <c r="D15" s="613"/>
      <c r="E15" s="613"/>
      <c r="F15" s="613"/>
      <c r="G15" s="613"/>
      <c r="H15" s="613"/>
      <c r="I15" s="613"/>
      <c r="J15" s="613"/>
      <c r="K15" s="613"/>
      <c r="L15" s="613"/>
      <c r="M15" s="613"/>
      <c r="N15" s="613"/>
    </row>
    <row r="16" spans="1:14" ht="15" thickBot="1" x14ac:dyDescent="0.35">
      <c r="A16" s="666" t="s">
        <v>769</v>
      </c>
      <c r="B16" s="627" t="s">
        <v>873</v>
      </c>
      <c r="C16" s="668"/>
      <c r="D16" s="668"/>
      <c r="E16" s="668"/>
      <c r="F16" s="668"/>
      <c r="G16" s="668"/>
      <c r="H16" s="668"/>
      <c r="I16" s="668"/>
      <c r="J16" s="668"/>
      <c r="K16" s="668"/>
      <c r="L16" s="668"/>
      <c r="M16" s="668"/>
      <c r="N16" s="668"/>
    </row>
    <row r="17" spans="1:14" ht="31.5" customHeight="1" thickBot="1" x14ac:dyDescent="0.35">
      <c r="A17" s="662" t="s">
        <v>771</v>
      </c>
      <c r="B17" s="663" t="s">
        <v>874</v>
      </c>
      <c r="C17" s="663"/>
      <c r="D17" s="669"/>
      <c r="E17" s="669"/>
      <c r="F17" s="669"/>
      <c r="G17" s="669"/>
      <c r="H17" s="669"/>
      <c r="I17" s="628"/>
      <c r="J17" s="628"/>
      <c r="K17" s="628"/>
      <c r="L17" s="628"/>
      <c r="M17" s="628"/>
      <c r="N17" s="628"/>
    </row>
    <row r="18" spans="1:14" ht="30.75" customHeight="1" thickBot="1" x14ac:dyDescent="0.35">
      <c r="A18" s="662" t="s">
        <v>773</v>
      </c>
      <c r="B18" s="664" t="s">
        <v>875</v>
      </c>
      <c r="C18" s="663"/>
      <c r="D18" s="669"/>
      <c r="E18" s="669"/>
      <c r="F18" s="669"/>
      <c r="G18" s="669"/>
      <c r="H18" s="669"/>
      <c r="I18" s="628"/>
      <c r="J18" s="628"/>
      <c r="K18" s="628"/>
      <c r="L18" s="628"/>
      <c r="M18" s="628"/>
      <c r="N18" s="628"/>
    </row>
    <row r="19" spans="1:14" ht="31.5" customHeight="1" thickBot="1" x14ac:dyDescent="0.35">
      <c r="A19" s="662" t="s">
        <v>774</v>
      </c>
      <c r="B19" s="663" t="s">
        <v>876</v>
      </c>
      <c r="C19" s="663"/>
      <c r="D19" s="669"/>
      <c r="E19" s="669"/>
      <c r="F19" s="669"/>
      <c r="G19" s="669"/>
      <c r="H19" s="669"/>
      <c r="I19" s="628"/>
      <c r="J19" s="628"/>
      <c r="K19" s="628"/>
      <c r="L19" s="628"/>
      <c r="M19" s="628"/>
      <c r="N19" s="628"/>
    </row>
    <row r="20" spans="1:14" ht="29.25" customHeight="1" thickBot="1" x14ac:dyDescent="0.35">
      <c r="A20" s="662" t="s">
        <v>775</v>
      </c>
      <c r="B20" s="664" t="s">
        <v>875</v>
      </c>
      <c r="C20" s="663"/>
      <c r="D20" s="669"/>
      <c r="E20" s="669"/>
      <c r="F20" s="669"/>
      <c r="G20" s="669"/>
      <c r="H20" s="669"/>
      <c r="I20" s="628"/>
      <c r="J20" s="628"/>
      <c r="K20" s="628"/>
      <c r="L20" s="628"/>
      <c r="M20" s="628"/>
      <c r="N20" s="628"/>
    </row>
    <row r="21" spans="1:14" ht="15" thickBot="1" x14ac:dyDescent="0.35">
      <c r="A21" s="666" t="s">
        <v>776</v>
      </c>
      <c r="B21" s="627" t="s">
        <v>877</v>
      </c>
      <c r="C21" s="663"/>
      <c r="D21" s="669"/>
      <c r="E21" s="669"/>
      <c r="F21" s="669"/>
      <c r="G21" s="669"/>
      <c r="H21" s="669"/>
      <c r="I21" s="628"/>
      <c r="J21" s="628"/>
      <c r="K21" s="628"/>
      <c r="L21" s="628"/>
      <c r="M21" s="628"/>
      <c r="N21" s="628"/>
    </row>
    <row r="22" spans="1:14" ht="15" thickBot="1" x14ac:dyDescent="0.35">
      <c r="A22" s="666" t="s">
        <v>777</v>
      </c>
      <c r="B22" s="627" t="s">
        <v>746</v>
      </c>
      <c r="C22" s="663"/>
      <c r="D22" s="669"/>
      <c r="E22" s="669"/>
      <c r="F22" s="669"/>
      <c r="G22" s="669"/>
      <c r="H22" s="669"/>
      <c r="I22" s="628"/>
      <c r="J22" s="628"/>
      <c r="K22" s="628"/>
      <c r="L22" s="628"/>
      <c r="M22" s="628"/>
      <c r="N22" s="628"/>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tabColor theme="9" tint="0.79998168889431442"/>
  </sheetPr>
  <dimension ref="A1:E14"/>
  <sheetViews>
    <sheetView showGridLines="0" view="pageLayout" zoomScaleNormal="100" workbookViewId="0"/>
  </sheetViews>
  <sheetFormatPr defaultRowHeight="14.4" x14ac:dyDescent="0.3"/>
  <cols>
    <col min="1" max="1" width="4.5546875" customWidth="1"/>
    <col min="2" max="3" width="26.44140625" customWidth="1"/>
    <col min="4" max="5" width="27" customWidth="1"/>
  </cols>
  <sheetData>
    <row r="1" spans="1:5" ht="18" x14ac:dyDescent="0.3">
      <c r="A1" s="45" t="s">
        <v>729</v>
      </c>
    </row>
    <row r="2" spans="1:5" ht="16.2" thickBot="1" x14ac:dyDescent="0.35">
      <c r="A2" s="1342"/>
      <c r="B2" s="1342"/>
      <c r="C2" s="223"/>
      <c r="D2" s="224"/>
      <c r="E2" s="224"/>
    </row>
    <row r="3" spans="1:5" ht="16.2" thickBot="1" x14ac:dyDescent="0.35">
      <c r="A3" s="1342"/>
      <c r="B3" s="1342"/>
      <c r="C3" s="222"/>
      <c r="D3" s="634" t="s">
        <v>6</v>
      </c>
      <c r="E3" s="634" t="s">
        <v>7</v>
      </c>
    </row>
    <row r="4" spans="1:5" ht="15.6" x14ac:dyDescent="0.3">
      <c r="A4" s="1342"/>
      <c r="B4" s="1342"/>
      <c r="C4" s="209"/>
      <c r="D4" s="1286" t="s">
        <v>878</v>
      </c>
      <c r="E4" s="1288"/>
    </row>
    <row r="5" spans="1:5" ht="16.2" thickBot="1" x14ac:dyDescent="0.35">
      <c r="A5" s="1342"/>
      <c r="B5" s="1342"/>
      <c r="C5" s="211"/>
      <c r="D5" s="1311"/>
      <c r="E5" s="1312"/>
    </row>
    <row r="6" spans="1:5" ht="16.2" thickBot="1" x14ac:dyDescent="0.35">
      <c r="A6" s="1308"/>
      <c r="B6" s="1308"/>
      <c r="C6" s="212"/>
      <c r="D6" s="632" t="s">
        <v>879</v>
      </c>
      <c r="E6" s="596" t="s">
        <v>880</v>
      </c>
    </row>
    <row r="7" spans="1:5" ht="15" thickBot="1" x14ac:dyDescent="0.35">
      <c r="A7" s="780" t="s">
        <v>472</v>
      </c>
      <c r="B7" s="1340" t="s">
        <v>881</v>
      </c>
      <c r="C7" s="1341"/>
      <c r="D7" s="607">
        <v>0</v>
      </c>
      <c r="E7" s="607">
        <v>0</v>
      </c>
    </row>
    <row r="8" spans="1:5" ht="15" thickBot="1" x14ac:dyDescent="0.35">
      <c r="A8" s="781" t="s">
        <v>473</v>
      </c>
      <c r="B8" s="1340" t="s">
        <v>882</v>
      </c>
      <c r="C8" s="1341"/>
      <c r="D8" s="607">
        <v>0</v>
      </c>
      <c r="E8" s="607">
        <v>0</v>
      </c>
    </row>
    <row r="9" spans="1:5" ht="15" thickBot="1" x14ac:dyDescent="0.35">
      <c r="A9" s="782" t="s">
        <v>759</v>
      </c>
      <c r="B9" s="1336" t="s">
        <v>883</v>
      </c>
      <c r="C9" s="1337"/>
      <c r="D9" s="607">
        <v>0</v>
      </c>
      <c r="E9" s="607">
        <v>0</v>
      </c>
    </row>
    <row r="10" spans="1:5" ht="15" thickBot="1" x14ac:dyDescent="0.35">
      <c r="A10" s="782" t="s">
        <v>761</v>
      </c>
      <c r="B10" s="1336" t="s">
        <v>884</v>
      </c>
      <c r="C10" s="1337"/>
      <c r="D10" s="607">
        <v>0</v>
      </c>
      <c r="E10" s="607">
        <v>0</v>
      </c>
    </row>
    <row r="11" spans="1:5" ht="15" thickBot="1" x14ac:dyDescent="0.35">
      <c r="A11" s="782" t="s">
        <v>763</v>
      </c>
      <c r="B11" s="1336" t="s">
        <v>885</v>
      </c>
      <c r="C11" s="1337"/>
      <c r="D11" s="607">
        <v>0</v>
      </c>
      <c r="E11" s="607">
        <v>0</v>
      </c>
    </row>
    <row r="12" spans="1:5" ht="15" thickBot="1" x14ac:dyDescent="0.35">
      <c r="A12" s="782" t="s">
        <v>765</v>
      </c>
      <c r="B12" s="1336" t="s">
        <v>886</v>
      </c>
      <c r="C12" s="1337"/>
      <c r="D12" s="607">
        <v>0</v>
      </c>
      <c r="E12" s="607">
        <v>0</v>
      </c>
    </row>
    <row r="13" spans="1:5" ht="15" thickBot="1" x14ac:dyDescent="0.35">
      <c r="A13" s="782" t="s">
        <v>767</v>
      </c>
      <c r="B13" s="1336" t="s">
        <v>887</v>
      </c>
      <c r="C13" s="1337"/>
      <c r="D13" s="607">
        <v>0</v>
      </c>
      <c r="E13" s="607">
        <v>0</v>
      </c>
    </row>
    <row r="14" spans="1:5" ht="15" thickBot="1" x14ac:dyDescent="0.35">
      <c r="A14" s="783" t="s">
        <v>769</v>
      </c>
      <c r="B14" s="1338" t="s">
        <v>42</v>
      </c>
      <c r="C14" s="1339"/>
      <c r="D14" s="607">
        <v>0</v>
      </c>
      <c r="E14" s="607">
        <v>0</v>
      </c>
    </row>
  </sheetData>
  <mergeCells count="14">
    <mergeCell ref="A6:B6"/>
    <mergeCell ref="A2:B2"/>
    <mergeCell ref="A3:B3"/>
    <mergeCell ref="A4:B4"/>
    <mergeCell ref="D4:E5"/>
    <mergeCell ref="A5:B5"/>
    <mergeCell ref="B13:C13"/>
    <mergeCell ref="B14:C14"/>
    <mergeCell ref="B7:C7"/>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tabColor theme="9" tint="0.79998168889431442"/>
    <pageSetUpPr fitToPage="1"/>
  </sheetPr>
  <dimension ref="A1:X14"/>
  <sheetViews>
    <sheetView showGridLines="0" view="pageLayout" zoomScale="90" zoomScaleNormal="100" zoomScalePageLayoutView="90" workbookViewId="0">
      <selection activeCell="B16" sqref="B16"/>
    </sheetView>
  </sheetViews>
  <sheetFormatPr defaultRowHeight="14.4" x14ac:dyDescent="0.3"/>
  <cols>
    <col min="2" max="2" width="15.88671875" customWidth="1"/>
  </cols>
  <sheetData>
    <row r="1" spans="1:24" ht="18" x14ac:dyDescent="0.3">
      <c r="A1" s="45" t="s">
        <v>730</v>
      </c>
    </row>
    <row r="2" spans="1:24" ht="16.2" thickBot="1" x14ac:dyDescent="0.35">
      <c r="A2" s="209"/>
      <c r="B2" s="209"/>
      <c r="C2" s="225"/>
      <c r="D2" s="1308"/>
      <c r="E2" s="1308"/>
      <c r="F2" s="1308"/>
      <c r="G2" s="225"/>
      <c r="H2" s="1308"/>
      <c r="I2" s="1308"/>
      <c r="J2" s="1308"/>
      <c r="K2" s="225"/>
      <c r="L2" s="1308"/>
      <c r="M2" s="1308"/>
      <c r="N2" s="1308"/>
      <c r="O2" s="1308"/>
      <c r="P2" s="1308"/>
      <c r="Q2" s="1308"/>
      <c r="R2" s="1308"/>
      <c r="S2" s="225"/>
      <c r="T2" s="1308"/>
      <c r="U2" s="1308"/>
      <c r="V2" s="225"/>
      <c r="W2" s="1308"/>
      <c r="X2" s="1308"/>
    </row>
    <row r="3" spans="1:24" ht="15" thickBot="1" x14ac:dyDescent="0.35">
      <c r="A3" s="226"/>
      <c r="B3" s="226"/>
      <c r="C3" s="1367" t="s">
        <v>6</v>
      </c>
      <c r="D3" s="1368"/>
      <c r="E3" s="630" t="s">
        <v>7</v>
      </c>
      <c r="F3" s="1367" t="s">
        <v>8</v>
      </c>
      <c r="G3" s="1369"/>
      <c r="H3" s="1368"/>
      <c r="I3" s="630" t="s">
        <v>43</v>
      </c>
      <c r="J3" s="1367" t="s">
        <v>44</v>
      </c>
      <c r="K3" s="1368"/>
      <c r="L3" s="1367" t="s">
        <v>162</v>
      </c>
      <c r="M3" s="1368"/>
      <c r="N3" s="1367" t="s">
        <v>163</v>
      </c>
      <c r="O3" s="1369"/>
      <c r="P3" s="1368"/>
      <c r="Q3" s="631" t="s">
        <v>197</v>
      </c>
      <c r="R3" s="1367" t="s">
        <v>452</v>
      </c>
      <c r="S3" s="1368"/>
      <c r="T3" s="631" t="s">
        <v>453</v>
      </c>
      <c r="U3" s="1367" t="s">
        <v>454</v>
      </c>
      <c r="V3" s="1368"/>
      <c r="W3" s="1367" t="s">
        <v>455</v>
      </c>
      <c r="X3" s="1368"/>
    </row>
    <row r="4" spans="1:24" ht="15" thickBot="1" x14ac:dyDescent="0.35">
      <c r="A4" s="227"/>
      <c r="B4" s="227"/>
      <c r="C4" s="1352" t="s">
        <v>888</v>
      </c>
      <c r="D4" s="1353"/>
      <c r="E4" s="1354"/>
      <c r="F4" s="1358" t="s">
        <v>889</v>
      </c>
      <c r="G4" s="1359"/>
      <c r="H4" s="1359"/>
      <c r="I4" s="1359"/>
      <c r="J4" s="1359"/>
      <c r="K4" s="1359"/>
      <c r="L4" s="1359"/>
      <c r="M4" s="1359"/>
      <c r="N4" s="1360"/>
      <c r="O4" s="1360"/>
      <c r="P4" s="1360"/>
      <c r="Q4" s="670"/>
      <c r="R4" s="1360"/>
      <c r="S4" s="1360"/>
      <c r="T4" s="670"/>
      <c r="U4" s="1360"/>
      <c r="V4" s="1360"/>
      <c r="W4" s="1360"/>
      <c r="X4" s="1361"/>
    </row>
    <row r="5" spans="1:24" ht="15" thickBot="1" x14ac:dyDescent="0.35">
      <c r="A5" s="227"/>
      <c r="B5" s="228"/>
      <c r="C5" s="1355"/>
      <c r="D5" s="1356"/>
      <c r="E5" s="1357"/>
      <c r="F5" s="1362"/>
      <c r="G5" s="1363"/>
      <c r="H5" s="1363"/>
      <c r="I5" s="1364"/>
      <c r="J5" s="1349" t="s">
        <v>890</v>
      </c>
      <c r="K5" s="1351"/>
      <c r="L5" s="1351"/>
      <c r="M5" s="1365"/>
      <c r="N5" s="1366" t="s">
        <v>891</v>
      </c>
      <c r="O5" s="1351"/>
      <c r="P5" s="1351"/>
      <c r="Q5" s="1365"/>
      <c r="R5" s="1366" t="s">
        <v>892</v>
      </c>
      <c r="S5" s="1351"/>
      <c r="T5" s="1365"/>
      <c r="U5" s="1366" t="s">
        <v>893</v>
      </c>
      <c r="V5" s="1351"/>
      <c r="W5" s="1351"/>
      <c r="X5" s="1365"/>
    </row>
    <row r="6" spans="1:24" ht="36.6" thickBot="1" x14ac:dyDescent="0.35">
      <c r="A6" s="227"/>
      <c r="B6" s="229"/>
      <c r="C6" s="1349" t="s">
        <v>837</v>
      </c>
      <c r="D6" s="1350"/>
      <c r="E6" s="594" t="s">
        <v>880</v>
      </c>
      <c r="F6" s="1349" t="s">
        <v>879</v>
      </c>
      <c r="G6" s="1350"/>
      <c r="H6" s="1349" t="s">
        <v>880</v>
      </c>
      <c r="I6" s="1350"/>
      <c r="J6" s="1349" t="s">
        <v>879</v>
      </c>
      <c r="K6" s="1351"/>
      <c r="L6" s="1350"/>
      <c r="M6" s="671" t="s">
        <v>880</v>
      </c>
      <c r="N6" s="1349" t="s">
        <v>879</v>
      </c>
      <c r="O6" s="1350"/>
      <c r="P6" s="1349" t="s">
        <v>880</v>
      </c>
      <c r="Q6" s="1350"/>
      <c r="R6" s="1349" t="s">
        <v>879</v>
      </c>
      <c r="S6" s="1350"/>
      <c r="T6" s="671" t="s">
        <v>880</v>
      </c>
      <c r="U6" s="1349" t="s">
        <v>879</v>
      </c>
      <c r="V6" s="1351"/>
      <c r="W6" s="1350"/>
      <c r="X6" s="630" t="s">
        <v>880</v>
      </c>
    </row>
    <row r="7" spans="1:24" ht="60.6" thickBot="1" x14ac:dyDescent="0.35">
      <c r="A7" s="660" t="s">
        <v>472</v>
      </c>
      <c r="B7" s="613" t="s">
        <v>894</v>
      </c>
      <c r="C7" s="1343">
        <v>0</v>
      </c>
      <c r="D7" s="1344"/>
      <c r="E7" s="613">
        <v>0</v>
      </c>
      <c r="F7" s="1343">
        <v>0</v>
      </c>
      <c r="G7" s="1344"/>
      <c r="H7" s="1343">
        <v>0</v>
      </c>
      <c r="I7" s="1344"/>
      <c r="J7" s="1346"/>
      <c r="K7" s="1348"/>
      <c r="L7" s="1347"/>
      <c r="M7" s="672"/>
      <c r="N7" s="1346"/>
      <c r="O7" s="1347"/>
      <c r="P7" s="1346"/>
      <c r="Q7" s="1347"/>
      <c r="R7" s="1346"/>
      <c r="S7" s="1347"/>
      <c r="T7" s="672"/>
      <c r="U7" s="1346"/>
      <c r="V7" s="1348"/>
      <c r="W7" s="1347"/>
      <c r="X7" s="673"/>
    </row>
    <row r="8" spans="1:24" ht="60.6" thickBot="1" x14ac:dyDescent="0.35">
      <c r="A8" s="666" t="s">
        <v>473</v>
      </c>
      <c r="B8" s="613" t="s">
        <v>895</v>
      </c>
      <c r="C8" s="1343">
        <v>0</v>
      </c>
      <c r="D8" s="1344"/>
      <c r="E8" s="613">
        <v>0</v>
      </c>
      <c r="F8" s="1343">
        <v>0</v>
      </c>
      <c r="G8" s="1344"/>
      <c r="H8" s="1343">
        <v>0</v>
      </c>
      <c r="I8" s="1344"/>
      <c r="J8" s="1343">
        <v>0</v>
      </c>
      <c r="K8" s="1345"/>
      <c r="L8" s="1344"/>
      <c r="M8" s="613">
        <v>0</v>
      </c>
      <c r="N8" s="613">
        <v>0</v>
      </c>
      <c r="O8" s="613">
        <v>0</v>
      </c>
      <c r="P8" s="613">
        <v>0</v>
      </c>
      <c r="Q8" s="613">
        <v>0</v>
      </c>
      <c r="R8" s="613">
        <v>0</v>
      </c>
      <c r="S8" s="613">
        <v>0</v>
      </c>
      <c r="T8" s="613">
        <v>0</v>
      </c>
      <c r="U8" s="613">
        <v>0</v>
      </c>
      <c r="V8" s="613">
        <v>0</v>
      </c>
      <c r="W8" s="613">
        <v>0</v>
      </c>
      <c r="X8" s="613">
        <v>0</v>
      </c>
    </row>
    <row r="9" spans="1:24" ht="24.6" thickBot="1" x14ac:dyDescent="0.35">
      <c r="A9" s="662" t="s">
        <v>759</v>
      </c>
      <c r="B9" s="674" t="s">
        <v>883</v>
      </c>
      <c r="C9" s="1343">
        <v>0</v>
      </c>
      <c r="D9" s="1344"/>
      <c r="E9" s="613">
        <v>0</v>
      </c>
      <c r="F9" s="1343">
        <v>0</v>
      </c>
      <c r="G9" s="1344"/>
      <c r="H9" s="1343">
        <v>0</v>
      </c>
      <c r="I9" s="1344"/>
      <c r="J9" s="1343">
        <v>0</v>
      </c>
      <c r="K9" s="1345"/>
      <c r="L9" s="1344"/>
      <c r="M9" s="613">
        <v>0</v>
      </c>
      <c r="N9" s="613">
        <v>0</v>
      </c>
      <c r="O9" s="613">
        <v>0</v>
      </c>
      <c r="P9" s="613">
        <v>0</v>
      </c>
      <c r="Q9" s="613">
        <v>0</v>
      </c>
      <c r="R9" s="613">
        <v>0</v>
      </c>
      <c r="S9" s="613">
        <v>0</v>
      </c>
      <c r="T9" s="613">
        <v>0</v>
      </c>
      <c r="U9" s="613">
        <v>0</v>
      </c>
      <c r="V9" s="613">
        <v>0</v>
      </c>
      <c r="W9" s="613">
        <v>0</v>
      </c>
      <c r="X9" s="613">
        <v>0</v>
      </c>
    </row>
    <row r="10" spans="1:24" ht="24.6" thickBot="1" x14ac:dyDescent="0.35">
      <c r="A10" s="662" t="s">
        <v>761</v>
      </c>
      <c r="B10" s="674" t="s">
        <v>884</v>
      </c>
      <c r="C10" s="1343">
        <v>0</v>
      </c>
      <c r="D10" s="1344"/>
      <c r="E10" s="613">
        <v>0</v>
      </c>
      <c r="F10" s="1343">
        <v>0</v>
      </c>
      <c r="G10" s="1344"/>
      <c r="H10" s="1343">
        <v>0</v>
      </c>
      <c r="I10" s="1344"/>
      <c r="J10" s="1343">
        <v>0</v>
      </c>
      <c r="K10" s="1345"/>
      <c r="L10" s="1344"/>
      <c r="M10" s="613">
        <v>0</v>
      </c>
      <c r="N10" s="613">
        <v>0</v>
      </c>
      <c r="O10" s="613">
        <v>0</v>
      </c>
      <c r="P10" s="613">
        <v>0</v>
      </c>
      <c r="Q10" s="613">
        <v>0</v>
      </c>
      <c r="R10" s="613">
        <v>0</v>
      </c>
      <c r="S10" s="613">
        <v>0</v>
      </c>
      <c r="T10" s="613">
        <v>0</v>
      </c>
      <c r="U10" s="613">
        <v>0</v>
      </c>
      <c r="V10" s="613">
        <v>0</v>
      </c>
      <c r="W10" s="613">
        <v>0</v>
      </c>
      <c r="X10" s="613">
        <v>0</v>
      </c>
    </row>
    <row r="11" spans="1:24" ht="36.6" thickBot="1" x14ac:dyDescent="0.35">
      <c r="A11" s="662" t="s">
        <v>763</v>
      </c>
      <c r="B11" s="674" t="s">
        <v>885</v>
      </c>
      <c r="C11" s="1343">
        <v>0</v>
      </c>
      <c r="D11" s="1344"/>
      <c r="E11" s="613">
        <v>0</v>
      </c>
      <c r="F11" s="1343">
        <v>0</v>
      </c>
      <c r="G11" s="1344"/>
      <c r="H11" s="1343">
        <v>0</v>
      </c>
      <c r="I11" s="1344"/>
      <c r="J11" s="1343">
        <v>0</v>
      </c>
      <c r="K11" s="1345"/>
      <c r="L11" s="1344"/>
      <c r="M11" s="613">
        <v>0</v>
      </c>
      <c r="N11" s="613">
        <v>0</v>
      </c>
      <c r="O11" s="613">
        <v>0</v>
      </c>
      <c r="P11" s="613">
        <v>0</v>
      </c>
      <c r="Q11" s="613">
        <v>0</v>
      </c>
      <c r="R11" s="613">
        <v>0</v>
      </c>
      <c r="S11" s="613">
        <v>0</v>
      </c>
      <c r="T11" s="613">
        <v>0</v>
      </c>
      <c r="U11" s="613">
        <v>0</v>
      </c>
      <c r="V11" s="613">
        <v>0</v>
      </c>
      <c r="W11" s="613">
        <v>0</v>
      </c>
      <c r="X11" s="613">
        <v>0</v>
      </c>
    </row>
    <row r="12" spans="1:24" ht="32.25" customHeight="1" thickBot="1" x14ac:dyDescent="0.35">
      <c r="A12" s="662" t="s">
        <v>765</v>
      </c>
      <c r="B12" s="674" t="s">
        <v>886</v>
      </c>
      <c r="C12" s="1343">
        <v>0</v>
      </c>
      <c r="D12" s="1344"/>
      <c r="E12" s="613">
        <v>0</v>
      </c>
      <c r="F12" s="1343">
        <v>0</v>
      </c>
      <c r="G12" s="1344"/>
      <c r="H12" s="1343">
        <v>0</v>
      </c>
      <c r="I12" s="1344"/>
      <c r="J12" s="1343">
        <v>0</v>
      </c>
      <c r="K12" s="1345"/>
      <c r="L12" s="1344"/>
      <c r="M12" s="613">
        <v>0</v>
      </c>
      <c r="N12" s="613">
        <v>0</v>
      </c>
      <c r="O12" s="613">
        <v>0</v>
      </c>
      <c r="P12" s="613">
        <v>0</v>
      </c>
      <c r="Q12" s="613">
        <v>0</v>
      </c>
      <c r="R12" s="613">
        <v>0</v>
      </c>
      <c r="S12" s="613">
        <v>0</v>
      </c>
      <c r="T12" s="613">
        <v>0</v>
      </c>
      <c r="U12" s="613">
        <v>0</v>
      </c>
      <c r="V12" s="613">
        <v>0</v>
      </c>
      <c r="W12" s="613">
        <v>0</v>
      </c>
      <c r="X12" s="613">
        <v>0</v>
      </c>
    </row>
    <row r="13" spans="1:24" ht="25.5" customHeight="1" thickBot="1" x14ac:dyDescent="0.35">
      <c r="A13" s="662" t="s">
        <v>767</v>
      </c>
      <c r="B13" s="674" t="s">
        <v>887</v>
      </c>
      <c r="C13" s="1343">
        <v>0</v>
      </c>
      <c r="D13" s="1344"/>
      <c r="E13" s="613">
        <v>0</v>
      </c>
      <c r="F13" s="1343">
        <v>0</v>
      </c>
      <c r="G13" s="1344"/>
      <c r="H13" s="1343">
        <v>0</v>
      </c>
      <c r="I13" s="1344"/>
      <c r="J13" s="1343">
        <v>0</v>
      </c>
      <c r="K13" s="1345"/>
      <c r="L13" s="1344"/>
      <c r="M13" s="613">
        <v>0</v>
      </c>
      <c r="N13" s="613">
        <v>0</v>
      </c>
      <c r="O13" s="613">
        <v>0</v>
      </c>
      <c r="P13" s="613">
        <v>0</v>
      </c>
      <c r="Q13" s="613">
        <v>0</v>
      </c>
      <c r="R13" s="613">
        <v>0</v>
      </c>
      <c r="S13" s="613">
        <v>0</v>
      </c>
      <c r="T13" s="613">
        <v>0</v>
      </c>
      <c r="U13" s="613">
        <v>0</v>
      </c>
      <c r="V13" s="613">
        <v>0</v>
      </c>
      <c r="W13" s="613">
        <v>0</v>
      </c>
      <c r="X13" s="613">
        <v>0</v>
      </c>
    </row>
    <row r="14" spans="1:24" ht="15" thickBot="1" x14ac:dyDescent="0.35">
      <c r="A14" s="675" t="s">
        <v>769</v>
      </c>
      <c r="B14" s="619" t="s">
        <v>42</v>
      </c>
      <c r="C14" s="1343">
        <v>0</v>
      </c>
      <c r="D14" s="1344"/>
      <c r="E14" s="613">
        <v>0</v>
      </c>
      <c r="F14" s="1343">
        <v>0</v>
      </c>
      <c r="G14" s="1344"/>
      <c r="H14" s="1343">
        <v>0</v>
      </c>
      <c r="I14" s="1344"/>
      <c r="J14" s="1343">
        <v>0</v>
      </c>
      <c r="K14" s="1345"/>
      <c r="L14" s="1344"/>
      <c r="M14" s="613">
        <v>0</v>
      </c>
      <c r="N14" s="613">
        <v>0</v>
      </c>
      <c r="O14" s="613">
        <v>0</v>
      </c>
      <c r="P14" s="613">
        <v>0</v>
      </c>
      <c r="Q14" s="613">
        <v>0</v>
      </c>
      <c r="R14" s="613">
        <v>0</v>
      </c>
      <c r="S14" s="613">
        <v>0</v>
      </c>
      <c r="T14" s="613">
        <v>0</v>
      </c>
      <c r="U14" s="613">
        <v>0</v>
      </c>
      <c r="V14" s="613">
        <v>0</v>
      </c>
      <c r="W14" s="613">
        <v>0</v>
      </c>
      <c r="X14" s="613">
        <v>0</v>
      </c>
    </row>
  </sheetData>
  <mergeCells count="71">
    <mergeCell ref="C3:D3"/>
    <mergeCell ref="F3:H3"/>
    <mergeCell ref="J3:K3"/>
    <mergeCell ref="L3:M3"/>
    <mergeCell ref="N3:P3"/>
    <mergeCell ref="D2:F2"/>
    <mergeCell ref="H2:J2"/>
    <mergeCell ref="L2:N2"/>
    <mergeCell ref="O2:P2"/>
    <mergeCell ref="Q2:R2"/>
    <mergeCell ref="J5:M5"/>
    <mergeCell ref="N5:Q5"/>
    <mergeCell ref="W2:X2"/>
    <mergeCell ref="R3:S3"/>
    <mergeCell ref="U3:V3"/>
    <mergeCell ref="W3:X3"/>
    <mergeCell ref="T2:U2"/>
    <mergeCell ref="R5:T5"/>
    <mergeCell ref="U5:X5"/>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R7:S7"/>
    <mergeCell ref="U7:W7"/>
    <mergeCell ref="C8:D8"/>
    <mergeCell ref="F8:G8"/>
    <mergeCell ref="H8:I8"/>
    <mergeCell ref="J8:L8"/>
    <mergeCell ref="C7:D7"/>
    <mergeCell ref="F7:G7"/>
    <mergeCell ref="H7:I7"/>
    <mergeCell ref="J7:L7"/>
    <mergeCell ref="N7:O7"/>
    <mergeCell ref="P7:Q7"/>
    <mergeCell ref="C10:D10"/>
    <mergeCell ref="F10:G10"/>
    <mergeCell ref="H10:I10"/>
    <mergeCell ref="J10:L10"/>
    <mergeCell ref="C9:D9"/>
    <mergeCell ref="F9:G9"/>
    <mergeCell ref="H9:I9"/>
    <mergeCell ref="J9:L9"/>
    <mergeCell ref="C12:D12"/>
    <mergeCell ref="F12:G12"/>
    <mergeCell ref="H12:I12"/>
    <mergeCell ref="J12:L12"/>
    <mergeCell ref="C11:D11"/>
    <mergeCell ref="F11:G11"/>
    <mergeCell ref="H11:I11"/>
    <mergeCell ref="J11:L11"/>
    <mergeCell ref="C14:D14"/>
    <mergeCell ref="F14:G14"/>
    <mergeCell ref="H14:I14"/>
    <mergeCell ref="J14:L14"/>
    <mergeCell ref="C13:D13"/>
    <mergeCell ref="F13:G13"/>
    <mergeCell ref="H13:I13"/>
    <mergeCell ref="J13:L13"/>
  </mergeCells>
  <pageMargins left="0.70866141732283472" right="0.70866141732283472" top="0.74803149606299213" bottom="0.74803149606299213" header="0.31496062992125984" footer="0.31496062992125984"/>
  <pageSetup paperSize="9" scale="59" orientation="landscape" r:id="rId1"/>
  <headerFooter>
    <oddHeader>&amp;CCS
Příloha XV</oddHeader>
    <oddFooter>&amp;C&amp;P</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rgb="FF0070C0"/>
    <pageSetUpPr fitToPage="1"/>
  </sheetPr>
  <dimension ref="B2:L12"/>
  <sheetViews>
    <sheetView showGridLines="0" zoomScaleNormal="100" workbookViewId="0"/>
  </sheetViews>
  <sheetFormatPr defaultColWidth="9.109375" defaultRowHeight="14.4" x14ac:dyDescent="0.3"/>
  <cols>
    <col min="12" max="12" width="17.44140625" customWidth="1"/>
  </cols>
  <sheetData>
    <row r="2" spans="2:12" x14ac:dyDescent="0.3">
      <c r="B2" t="s">
        <v>1848</v>
      </c>
    </row>
    <row r="3" spans="2:12" x14ac:dyDescent="0.3">
      <c r="B3" t="s">
        <v>1849</v>
      </c>
    </row>
    <row r="5" spans="2:12" x14ac:dyDescent="0.3">
      <c r="B5" s="1109" t="s">
        <v>896</v>
      </c>
      <c r="C5" s="1110"/>
      <c r="D5" s="1110"/>
      <c r="E5" s="1110"/>
      <c r="F5" s="1110"/>
      <c r="G5" s="1110"/>
      <c r="H5" s="1110"/>
      <c r="I5" s="1110"/>
      <c r="J5" s="1110"/>
      <c r="K5" s="1110"/>
      <c r="L5" s="1111"/>
    </row>
    <row r="6" spans="2:12" x14ac:dyDescent="0.3">
      <c r="B6" s="1370" t="s">
        <v>897</v>
      </c>
      <c r="C6" s="1371"/>
      <c r="D6" s="1371"/>
      <c r="E6" s="1371"/>
      <c r="F6" s="1371"/>
      <c r="G6" s="1371"/>
      <c r="H6" s="1371"/>
      <c r="I6" s="1371"/>
      <c r="J6" s="1371"/>
      <c r="K6" s="1371"/>
      <c r="L6" s="1372"/>
    </row>
    <row r="7" spans="2:12" ht="22.5" customHeight="1" x14ac:dyDescent="0.3">
      <c r="B7" s="1107"/>
      <c r="C7" s="1107"/>
      <c r="D7" s="1107"/>
      <c r="E7" s="1107"/>
      <c r="F7" s="1107"/>
      <c r="G7" s="1107"/>
      <c r="H7" s="1107"/>
      <c r="I7" s="1107"/>
      <c r="J7" s="1107"/>
      <c r="K7" s="1107"/>
      <c r="L7" s="1107"/>
    </row>
    <row r="8" spans="2:12" ht="22.5" customHeight="1" x14ac:dyDescent="0.3">
      <c r="B8" s="1108"/>
      <c r="C8" s="1108"/>
      <c r="D8" s="1108"/>
      <c r="E8" s="1108"/>
      <c r="F8" s="1108"/>
      <c r="G8" s="1108"/>
      <c r="H8" s="1108"/>
      <c r="I8" s="1108"/>
      <c r="J8" s="1108"/>
      <c r="K8" s="1108"/>
      <c r="L8" s="1108"/>
    </row>
    <row r="9" spans="2:12" ht="22.5" customHeight="1" x14ac:dyDescent="0.3">
      <c r="B9" s="1107"/>
      <c r="C9" s="1107"/>
      <c r="D9" s="1107"/>
      <c r="E9" s="1107"/>
      <c r="F9" s="1107"/>
      <c r="G9" s="1107"/>
      <c r="H9" s="1107"/>
      <c r="I9" s="1107"/>
      <c r="J9" s="1107"/>
      <c r="K9" s="1107"/>
      <c r="L9" s="1107"/>
    </row>
    <row r="10" spans="2:12" ht="22.5" customHeight="1" x14ac:dyDescent="0.3">
      <c r="B10" s="1108"/>
      <c r="C10" s="1108"/>
      <c r="D10" s="1108"/>
      <c r="E10" s="1108"/>
      <c r="F10" s="1108"/>
      <c r="G10" s="1108"/>
      <c r="H10" s="1108"/>
      <c r="I10" s="1108"/>
      <c r="J10" s="1108"/>
      <c r="K10" s="1108"/>
      <c r="L10" s="1108"/>
    </row>
    <row r="11" spans="2:12" ht="22.5" customHeight="1" x14ac:dyDescent="0.3"/>
    <row r="12" spans="2:12" ht="22.5" customHeight="1" x14ac:dyDescent="0.3"/>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200-000000000000}"/>
    <hyperlink ref="B6:L6" location="'EU CR3'!A1" display="Template EU CR3 –  CRM techniques overview:  Disclosure of the use of credit risk mitigation techniques" xr:uid="{00000000-0004-0000-32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F75489-7A4E-4D4A-AEE8-FE0B75BC5D65}">
  <dimension ref="A1:C42"/>
  <sheetViews>
    <sheetView workbookViewId="0">
      <selection sqref="A1:XFD1048576"/>
    </sheetView>
  </sheetViews>
  <sheetFormatPr defaultRowHeight="14.4" x14ac:dyDescent="0.3"/>
  <cols>
    <col min="1" max="1" width="19.5546875" customWidth="1"/>
    <col min="2" max="2" width="12.33203125" bestFit="1" customWidth="1"/>
    <col min="3" max="3" width="82.6640625" customWidth="1"/>
  </cols>
  <sheetData>
    <row r="1" spans="1:3" ht="17.399999999999999" x14ac:dyDescent="0.3">
      <c r="A1" s="1373" t="s">
        <v>896</v>
      </c>
      <c r="B1" s="1374"/>
      <c r="C1" s="1374"/>
    </row>
    <row r="2" spans="1:3" ht="21" x14ac:dyDescent="0.3">
      <c r="A2" t="s">
        <v>123</v>
      </c>
      <c r="B2" s="230"/>
      <c r="C2" s="230"/>
    </row>
    <row r="3" spans="1:3" x14ac:dyDescent="0.3">
      <c r="B3" s="488"/>
    </row>
    <row r="5" spans="1:3" x14ac:dyDescent="0.3">
      <c r="A5" s="21" t="s">
        <v>124</v>
      </c>
      <c r="B5" s="43" t="s">
        <v>118</v>
      </c>
      <c r="C5" s="42" t="s">
        <v>111</v>
      </c>
    </row>
    <row r="6" spans="1:3" ht="28.8" x14ac:dyDescent="0.3">
      <c r="A6" s="21" t="s">
        <v>898</v>
      </c>
      <c r="B6" s="21" t="s">
        <v>113</v>
      </c>
      <c r="C6" s="231" t="s">
        <v>2067</v>
      </c>
    </row>
    <row r="7" spans="1:3" x14ac:dyDescent="0.3">
      <c r="A7" s="1375" t="s">
        <v>2068</v>
      </c>
      <c r="B7" s="1376"/>
      <c r="C7" s="1377"/>
    </row>
    <row r="8" spans="1:3" x14ac:dyDescent="0.3">
      <c r="A8" s="1378"/>
      <c r="B8" s="1379"/>
      <c r="C8" s="1380"/>
    </row>
    <row r="9" spans="1:3" x14ac:dyDescent="0.3">
      <c r="A9" s="1378"/>
      <c r="B9" s="1379"/>
      <c r="C9" s="1380"/>
    </row>
    <row r="10" spans="1:3" x14ac:dyDescent="0.3">
      <c r="A10" s="21" t="s">
        <v>899</v>
      </c>
      <c r="B10" s="21" t="s">
        <v>115</v>
      </c>
      <c r="C10" s="231" t="s">
        <v>900</v>
      </c>
    </row>
    <row r="11" spans="1:3" x14ac:dyDescent="0.3">
      <c r="A11" s="1375" t="s">
        <v>2069</v>
      </c>
      <c r="B11" s="1376"/>
      <c r="C11" s="1377"/>
    </row>
    <row r="12" spans="1:3" x14ac:dyDescent="0.3">
      <c r="A12" s="1378"/>
      <c r="B12" s="1379"/>
      <c r="C12" s="1380"/>
    </row>
    <row r="13" spans="1:3" x14ac:dyDescent="0.3">
      <c r="A13" s="1381"/>
      <c r="B13" s="1382"/>
      <c r="C13" s="1383"/>
    </row>
    <row r="14" spans="1:3" ht="28.8" x14ac:dyDescent="0.3">
      <c r="A14" s="21" t="s">
        <v>901</v>
      </c>
      <c r="B14" s="21" t="s">
        <v>902</v>
      </c>
      <c r="C14" s="231" t="s">
        <v>903</v>
      </c>
    </row>
    <row r="15" spans="1:3" x14ac:dyDescent="0.3">
      <c r="A15" s="1375" t="s">
        <v>2070</v>
      </c>
      <c r="B15" s="1376"/>
      <c r="C15" s="1377"/>
    </row>
    <row r="16" spans="1:3" x14ac:dyDescent="0.3">
      <c r="A16" s="1378"/>
      <c r="B16" s="1379"/>
      <c r="C16" s="1380"/>
    </row>
    <row r="17" spans="1:3" x14ac:dyDescent="0.3">
      <c r="A17" s="1378"/>
      <c r="B17" s="1379"/>
      <c r="C17" s="1380"/>
    </row>
    <row r="18" spans="1:3" x14ac:dyDescent="0.3">
      <c r="A18" s="1378"/>
      <c r="B18" s="1379"/>
      <c r="C18" s="1380"/>
    </row>
    <row r="19" spans="1:3" x14ac:dyDescent="0.3">
      <c r="A19" s="1378"/>
      <c r="B19" s="1379"/>
      <c r="C19" s="1380"/>
    </row>
    <row r="20" spans="1:3" x14ac:dyDescent="0.3">
      <c r="A20" s="1378"/>
      <c r="B20" s="1379"/>
      <c r="C20" s="1380"/>
    </row>
    <row r="21" spans="1:3" x14ac:dyDescent="0.3">
      <c r="A21" s="1378"/>
      <c r="B21" s="1379"/>
      <c r="C21" s="1380"/>
    </row>
    <row r="22" spans="1:3" x14ac:dyDescent="0.3">
      <c r="A22" s="1378"/>
      <c r="B22" s="1379"/>
      <c r="C22" s="1380"/>
    </row>
    <row r="23" spans="1:3" x14ac:dyDescent="0.3">
      <c r="A23" s="1378"/>
      <c r="B23" s="1379"/>
      <c r="C23" s="1380"/>
    </row>
    <row r="24" spans="1:3" x14ac:dyDescent="0.3">
      <c r="A24" s="1378"/>
      <c r="B24" s="1379"/>
      <c r="C24" s="1380"/>
    </row>
    <row r="25" spans="1:3" x14ac:dyDescent="0.3">
      <c r="A25" s="1378"/>
      <c r="B25" s="1379"/>
      <c r="C25" s="1380"/>
    </row>
    <row r="26" spans="1:3" x14ac:dyDescent="0.3">
      <c r="A26" s="1378"/>
      <c r="B26" s="1379"/>
      <c r="C26" s="1380"/>
    </row>
    <row r="27" spans="1:3" x14ac:dyDescent="0.3">
      <c r="A27" s="1378"/>
      <c r="B27" s="1379"/>
      <c r="C27" s="1380"/>
    </row>
    <row r="28" spans="1:3" x14ac:dyDescent="0.3">
      <c r="A28" s="1378"/>
      <c r="B28" s="1379"/>
      <c r="C28" s="1380"/>
    </row>
    <row r="29" spans="1:3" x14ac:dyDescent="0.3">
      <c r="A29" s="1378"/>
      <c r="B29" s="1379"/>
      <c r="C29" s="1380"/>
    </row>
    <row r="30" spans="1:3" x14ac:dyDescent="0.3">
      <c r="A30" s="1378"/>
      <c r="B30" s="1379"/>
      <c r="C30" s="1380"/>
    </row>
    <row r="31" spans="1:3" x14ac:dyDescent="0.3">
      <c r="A31" s="1378"/>
      <c r="B31" s="1379"/>
      <c r="C31" s="1380"/>
    </row>
    <row r="32" spans="1:3" x14ac:dyDescent="0.3">
      <c r="A32" s="1378"/>
      <c r="B32" s="1379"/>
      <c r="C32" s="1380"/>
    </row>
    <row r="33" spans="1:3" x14ac:dyDescent="0.3">
      <c r="A33" s="1378"/>
      <c r="B33" s="1379"/>
      <c r="C33" s="1380"/>
    </row>
    <row r="34" spans="1:3" x14ac:dyDescent="0.3">
      <c r="A34" s="1378"/>
      <c r="B34" s="1379"/>
      <c r="C34" s="1380"/>
    </row>
    <row r="35" spans="1:3" x14ac:dyDescent="0.3">
      <c r="A35" s="1378"/>
      <c r="B35" s="1379"/>
      <c r="C35" s="1380"/>
    </row>
    <row r="36" spans="1:3" x14ac:dyDescent="0.3">
      <c r="A36" s="1378"/>
      <c r="B36" s="1379"/>
      <c r="C36" s="1380"/>
    </row>
    <row r="37" spans="1:3" x14ac:dyDescent="0.3">
      <c r="A37" s="1378"/>
      <c r="B37" s="1379"/>
      <c r="C37" s="1380"/>
    </row>
    <row r="38" spans="1:3" x14ac:dyDescent="0.3">
      <c r="A38" s="1381"/>
      <c r="B38" s="1382"/>
      <c r="C38" s="1383"/>
    </row>
    <row r="39" spans="1:3" ht="43.2" x14ac:dyDescent="0.3">
      <c r="A39" s="21" t="s">
        <v>904</v>
      </c>
      <c r="B39" s="21" t="s">
        <v>135</v>
      </c>
      <c r="C39" s="231" t="s">
        <v>905</v>
      </c>
    </row>
    <row r="40" spans="1:3" x14ac:dyDescent="0.3">
      <c r="A40" s="1253" t="s">
        <v>2071</v>
      </c>
      <c r="B40" s="1254"/>
      <c r="C40" s="1255"/>
    </row>
    <row r="41" spans="1:3" ht="28.8" x14ac:dyDescent="0.3">
      <c r="A41" s="21" t="s">
        <v>906</v>
      </c>
      <c r="B41" s="21" t="s">
        <v>137</v>
      </c>
      <c r="C41" s="231" t="s">
        <v>907</v>
      </c>
    </row>
    <row r="42" spans="1:3" ht="15" customHeight="1" x14ac:dyDescent="0.3">
      <c r="A42" s="1253" t="s">
        <v>2072</v>
      </c>
      <c r="B42" s="1254"/>
      <c r="C42" s="1255"/>
    </row>
  </sheetData>
  <mergeCells count="6">
    <mergeCell ref="A42:C42"/>
    <mergeCell ref="A1:C1"/>
    <mergeCell ref="A7:C9"/>
    <mergeCell ref="A11:C13"/>
    <mergeCell ref="A15:C38"/>
    <mergeCell ref="A40:C40"/>
  </mergeCells>
  <pageMargins left="0.7" right="0.7" top="0.78740157499999996" bottom="0.78740157499999996"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tabColor theme="5" tint="0.79998168889431442"/>
  </sheetPr>
  <dimension ref="A1:C42"/>
  <sheetViews>
    <sheetView showGridLines="0" topLeftCell="A19" zoomScaleNormal="100" workbookViewId="0">
      <selection sqref="A1:C1"/>
    </sheetView>
  </sheetViews>
  <sheetFormatPr defaultRowHeight="14.4" x14ac:dyDescent="0.3"/>
  <cols>
    <col min="1" max="1" width="19.5546875" customWidth="1"/>
    <col min="2" max="2" width="12.33203125" bestFit="1" customWidth="1"/>
    <col min="3" max="3" width="82.6640625" customWidth="1"/>
  </cols>
  <sheetData>
    <row r="1" spans="1:3" ht="17.399999999999999" x14ac:dyDescent="0.3">
      <c r="A1" s="1373" t="s">
        <v>896</v>
      </c>
      <c r="B1" s="1374"/>
      <c r="C1" s="1374"/>
    </row>
    <row r="2" spans="1:3" ht="21" x14ac:dyDescent="0.3">
      <c r="A2" t="s">
        <v>123</v>
      </c>
      <c r="B2" s="230"/>
      <c r="C2" s="230"/>
    </row>
    <row r="3" spans="1:3" x14ac:dyDescent="0.3">
      <c r="B3" s="488"/>
    </row>
    <row r="5" spans="1:3" x14ac:dyDescent="0.3">
      <c r="A5" s="21" t="s">
        <v>124</v>
      </c>
      <c r="B5" s="43" t="s">
        <v>118</v>
      </c>
      <c r="C5" s="42" t="s">
        <v>111</v>
      </c>
    </row>
    <row r="6" spans="1:3" ht="28.8" x14ac:dyDescent="0.3">
      <c r="A6" s="21" t="s">
        <v>898</v>
      </c>
      <c r="B6" s="21" t="s">
        <v>113</v>
      </c>
      <c r="C6" s="231" t="s">
        <v>2067</v>
      </c>
    </row>
    <row r="7" spans="1:3" x14ac:dyDescent="0.3">
      <c r="A7" s="1375" t="s">
        <v>2068</v>
      </c>
      <c r="B7" s="1376"/>
      <c r="C7" s="1377"/>
    </row>
    <row r="8" spans="1:3" x14ac:dyDescent="0.3">
      <c r="A8" s="1378"/>
      <c r="B8" s="1379"/>
      <c r="C8" s="1380"/>
    </row>
    <row r="9" spans="1:3" x14ac:dyDescent="0.3">
      <c r="A9" s="1378"/>
      <c r="B9" s="1379"/>
      <c r="C9" s="1380"/>
    </row>
    <row r="10" spans="1:3" x14ac:dyDescent="0.3">
      <c r="A10" s="21" t="s">
        <v>899</v>
      </c>
      <c r="B10" s="21" t="s">
        <v>115</v>
      </c>
      <c r="C10" s="231" t="s">
        <v>900</v>
      </c>
    </row>
    <row r="11" spans="1:3" x14ac:dyDescent="0.3">
      <c r="A11" s="1375" t="s">
        <v>2069</v>
      </c>
      <c r="B11" s="1376"/>
      <c r="C11" s="1377"/>
    </row>
    <row r="12" spans="1:3" x14ac:dyDescent="0.3">
      <c r="A12" s="1378"/>
      <c r="B12" s="1379"/>
      <c r="C12" s="1380"/>
    </row>
    <row r="13" spans="1:3" x14ac:dyDescent="0.3">
      <c r="A13" s="1381"/>
      <c r="B13" s="1382"/>
      <c r="C13" s="1383"/>
    </row>
    <row r="14" spans="1:3" ht="28.8" x14ac:dyDescent="0.3">
      <c r="A14" s="21" t="s">
        <v>901</v>
      </c>
      <c r="B14" s="21" t="s">
        <v>902</v>
      </c>
      <c r="C14" s="231" t="s">
        <v>903</v>
      </c>
    </row>
    <row r="15" spans="1:3" ht="15" customHeight="1" x14ac:dyDescent="0.3">
      <c r="A15" s="1375" t="s">
        <v>2070</v>
      </c>
      <c r="B15" s="1376"/>
      <c r="C15" s="1377"/>
    </row>
    <row r="16" spans="1:3" x14ac:dyDescent="0.3">
      <c r="A16" s="1378"/>
      <c r="B16" s="1379"/>
      <c r="C16" s="1380"/>
    </row>
    <row r="17" spans="1:3" x14ac:dyDescent="0.3">
      <c r="A17" s="1378"/>
      <c r="B17" s="1379"/>
      <c r="C17" s="1380"/>
    </row>
    <row r="18" spans="1:3" x14ac:dyDescent="0.3">
      <c r="A18" s="1378"/>
      <c r="B18" s="1379"/>
      <c r="C18" s="1380"/>
    </row>
    <row r="19" spans="1:3" x14ac:dyDescent="0.3">
      <c r="A19" s="1378"/>
      <c r="B19" s="1379"/>
      <c r="C19" s="1380"/>
    </row>
    <row r="20" spans="1:3" x14ac:dyDescent="0.3">
      <c r="A20" s="1378"/>
      <c r="B20" s="1379"/>
      <c r="C20" s="1380"/>
    </row>
    <row r="21" spans="1:3" x14ac:dyDescent="0.3">
      <c r="A21" s="1378"/>
      <c r="B21" s="1379"/>
      <c r="C21" s="1380"/>
    </row>
    <row r="22" spans="1:3" x14ac:dyDescent="0.3">
      <c r="A22" s="1378"/>
      <c r="B22" s="1379"/>
      <c r="C22" s="1380"/>
    </row>
    <row r="23" spans="1:3" x14ac:dyDescent="0.3">
      <c r="A23" s="1378"/>
      <c r="B23" s="1379"/>
      <c r="C23" s="1380"/>
    </row>
    <row r="24" spans="1:3" x14ac:dyDescent="0.3">
      <c r="A24" s="1378"/>
      <c r="B24" s="1379"/>
      <c r="C24" s="1380"/>
    </row>
    <row r="25" spans="1:3" x14ac:dyDescent="0.3">
      <c r="A25" s="1378"/>
      <c r="B25" s="1379"/>
      <c r="C25" s="1380"/>
    </row>
    <row r="26" spans="1:3" x14ac:dyDescent="0.3">
      <c r="A26" s="1378"/>
      <c r="B26" s="1379"/>
      <c r="C26" s="1380"/>
    </row>
    <row r="27" spans="1:3" x14ac:dyDescent="0.3">
      <c r="A27" s="1378"/>
      <c r="B27" s="1379"/>
      <c r="C27" s="1380"/>
    </row>
    <row r="28" spans="1:3" x14ac:dyDescent="0.3">
      <c r="A28" s="1378"/>
      <c r="B28" s="1379"/>
      <c r="C28" s="1380"/>
    </row>
    <row r="29" spans="1:3" x14ac:dyDescent="0.3">
      <c r="A29" s="1378"/>
      <c r="B29" s="1379"/>
      <c r="C29" s="1380"/>
    </row>
    <row r="30" spans="1:3" x14ac:dyDescent="0.3">
      <c r="A30" s="1378"/>
      <c r="B30" s="1379"/>
      <c r="C30" s="1380"/>
    </row>
    <row r="31" spans="1:3" x14ac:dyDescent="0.3">
      <c r="A31" s="1378"/>
      <c r="B31" s="1379"/>
      <c r="C31" s="1380"/>
    </row>
    <row r="32" spans="1:3" x14ac:dyDescent="0.3">
      <c r="A32" s="1378"/>
      <c r="B32" s="1379"/>
      <c r="C32" s="1380"/>
    </row>
    <row r="33" spans="1:3" x14ac:dyDescent="0.3">
      <c r="A33" s="1378"/>
      <c r="B33" s="1379"/>
      <c r="C33" s="1380"/>
    </row>
    <row r="34" spans="1:3" x14ac:dyDescent="0.3">
      <c r="A34" s="1378"/>
      <c r="B34" s="1379"/>
      <c r="C34" s="1380"/>
    </row>
    <row r="35" spans="1:3" x14ac:dyDescent="0.3">
      <c r="A35" s="1378"/>
      <c r="B35" s="1379"/>
      <c r="C35" s="1380"/>
    </row>
    <row r="36" spans="1:3" x14ac:dyDescent="0.3">
      <c r="A36" s="1378"/>
      <c r="B36" s="1379"/>
      <c r="C36" s="1380"/>
    </row>
    <row r="37" spans="1:3" x14ac:dyDescent="0.3">
      <c r="A37" s="1378"/>
      <c r="B37" s="1379"/>
      <c r="C37" s="1380"/>
    </row>
    <row r="38" spans="1:3" x14ac:dyDescent="0.3">
      <c r="A38" s="1381"/>
      <c r="B38" s="1382"/>
      <c r="C38" s="1383"/>
    </row>
    <row r="39" spans="1:3" ht="43.2" x14ac:dyDescent="0.3">
      <c r="A39" s="21" t="s">
        <v>904</v>
      </c>
      <c r="B39" s="21" t="s">
        <v>135</v>
      </c>
      <c r="C39" s="231" t="s">
        <v>905</v>
      </c>
    </row>
    <row r="40" spans="1:3" x14ac:dyDescent="0.3">
      <c r="A40" s="1253" t="s">
        <v>2071</v>
      </c>
      <c r="B40" s="1254"/>
      <c r="C40" s="1255"/>
    </row>
    <row r="41" spans="1:3" ht="28.8" x14ac:dyDescent="0.3">
      <c r="A41" s="21" t="s">
        <v>906</v>
      </c>
      <c r="B41" s="21" t="s">
        <v>137</v>
      </c>
      <c r="C41" s="231" t="s">
        <v>907</v>
      </c>
    </row>
    <row r="42" spans="1:3" ht="36" customHeight="1" x14ac:dyDescent="0.3">
      <c r="A42" s="1253" t="s">
        <v>2072</v>
      </c>
      <c r="B42" s="1254"/>
      <c r="C42" s="1255"/>
    </row>
  </sheetData>
  <mergeCells count="6">
    <mergeCell ref="A42:C42"/>
    <mergeCell ref="A1:C1"/>
    <mergeCell ref="A7:C9"/>
    <mergeCell ref="A11:C13"/>
    <mergeCell ref="A15:C38"/>
    <mergeCell ref="A40:C40"/>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autoPageBreaks="0" fitToPage="1"/>
  </sheetPr>
  <dimension ref="A2:J16"/>
  <sheetViews>
    <sheetView showGridLines="0" zoomScaleNormal="100" zoomScaleSheetLayoutView="100" zoomScalePageLayoutView="80" workbookViewId="0">
      <selection activeCell="C24" sqref="C24"/>
    </sheetView>
  </sheetViews>
  <sheetFormatPr defaultColWidth="9.109375" defaultRowHeight="14.4" x14ac:dyDescent="0.3"/>
  <cols>
    <col min="2" max="2" width="6.33203125" customWidth="1"/>
    <col min="3" max="3" width="55" customWidth="1"/>
    <col min="4" max="4" width="19.33203125" customWidth="1"/>
    <col min="5" max="5" width="27" customWidth="1"/>
    <col min="6" max="6" width="23.6640625" customWidth="1"/>
    <col min="7" max="7" width="21.109375" customWidth="1"/>
    <col min="8" max="8" width="28.33203125" customWidth="1"/>
  </cols>
  <sheetData>
    <row r="2" spans="1:10" ht="16.8" x14ac:dyDescent="0.3">
      <c r="C2" s="232"/>
      <c r="D2" s="232"/>
      <c r="E2" s="232"/>
      <c r="F2" s="232"/>
      <c r="G2" s="232"/>
      <c r="H2" s="232"/>
      <c r="I2" s="232"/>
      <c r="J2" s="233"/>
    </row>
    <row r="3" spans="1:10" ht="21" customHeight="1" x14ac:dyDescent="0.4">
      <c r="A3" s="234"/>
      <c r="C3" s="235" t="s">
        <v>897</v>
      </c>
      <c r="D3" s="236"/>
      <c r="E3" s="236"/>
      <c r="F3" s="236"/>
      <c r="G3" s="236"/>
      <c r="H3" s="236"/>
      <c r="J3" s="233"/>
    </row>
    <row r="7" spans="1:10" ht="32.25" customHeight="1" x14ac:dyDescent="0.3">
      <c r="C7" s="237"/>
      <c r="D7" s="676" t="s">
        <v>908</v>
      </c>
      <c r="E7" s="677" t="s">
        <v>909</v>
      </c>
      <c r="F7" s="678"/>
      <c r="G7" s="678"/>
      <c r="H7" s="679"/>
      <c r="I7" s="233"/>
      <c r="J7" s="233"/>
    </row>
    <row r="8" spans="1:10" ht="32.25" customHeight="1" x14ac:dyDescent="0.3">
      <c r="C8" s="237"/>
      <c r="D8" s="680"/>
      <c r="E8" s="681"/>
      <c r="F8" s="676" t="s">
        <v>1988</v>
      </c>
      <c r="G8" s="677" t="s">
        <v>1989</v>
      </c>
      <c r="H8" s="682"/>
      <c r="I8" s="233"/>
      <c r="J8" s="233"/>
    </row>
    <row r="9" spans="1:10" ht="32.25" customHeight="1" x14ac:dyDescent="0.3">
      <c r="C9" s="237"/>
      <c r="D9" s="683"/>
      <c r="E9" s="684"/>
      <c r="F9" s="683"/>
      <c r="G9" s="684"/>
      <c r="H9" s="676" t="s">
        <v>1990</v>
      </c>
      <c r="I9" s="233"/>
      <c r="J9" s="233"/>
    </row>
    <row r="10" spans="1:10" ht="14.25" customHeight="1" x14ac:dyDescent="0.3">
      <c r="C10" s="237"/>
      <c r="D10" s="551" t="s">
        <v>6</v>
      </c>
      <c r="E10" s="685" t="s">
        <v>7</v>
      </c>
      <c r="F10" s="551" t="s">
        <v>8</v>
      </c>
      <c r="G10" s="685" t="s">
        <v>43</v>
      </c>
      <c r="H10" s="551" t="s">
        <v>44</v>
      </c>
      <c r="I10" s="233"/>
      <c r="J10" s="233"/>
    </row>
    <row r="11" spans="1:10" ht="11.25" customHeight="1" x14ac:dyDescent="0.3">
      <c r="B11" s="551">
        <v>1</v>
      </c>
      <c r="C11" s="550" t="s">
        <v>757</v>
      </c>
      <c r="D11" s="919">
        <v>26541902.67066</v>
      </c>
      <c r="E11" s="919">
        <v>48759371.709889993</v>
      </c>
      <c r="F11" s="919">
        <v>48759371.709889993</v>
      </c>
      <c r="G11" s="916">
        <v>0</v>
      </c>
      <c r="H11" s="686">
        <v>0</v>
      </c>
      <c r="I11" s="233"/>
      <c r="J11" s="233"/>
    </row>
    <row r="12" spans="1:10" ht="11.25" customHeight="1" x14ac:dyDescent="0.3">
      <c r="B12" s="551">
        <v>2</v>
      </c>
      <c r="C12" s="550" t="s">
        <v>910</v>
      </c>
      <c r="D12" s="919">
        <v>3718181.0810500002</v>
      </c>
      <c r="E12" s="919">
        <v>0</v>
      </c>
      <c r="F12" s="919">
        <v>0</v>
      </c>
      <c r="G12" s="917"/>
      <c r="H12" s="687" t="s">
        <v>911</v>
      </c>
      <c r="I12" s="233"/>
      <c r="J12" s="233"/>
    </row>
    <row r="13" spans="1:10" ht="12" customHeight="1" x14ac:dyDescent="0.3">
      <c r="B13" s="551">
        <v>3</v>
      </c>
      <c r="C13" s="550" t="s">
        <v>42</v>
      </c>
      <c r="D13" s="920">
        <v>30260083.751710001</v>
      </c>
      <c r="E13" s="920">
        <v>48759371.709889993</v>
      </c>
      <c r="F13" s="921">
        <v>48759371.709889993</v>
      </c>
      <c r="G13" s="922">
        <v>0</v>
      </c>
      <c r="H13" s="686">
        <v>0</v>
      </c>
      <c r="I13" s="233"/>
      <c r="J13" s="233"/>
    </row>
    <row r="14" spans="1:10" x14ac:dyDescent="0.3">
      <c r="B14" s="551">
        <v>4</v>
      </c>
      <c r="C14" s="689" t="s">
        <v>912</v>
      </c>
      <c r="D14" s="919">
        <v>223592.94836000001</v>
      </c>
      <c r="E14" s="919">
        <v>135762.66985999999</v>
      </c>
      <c r="F14" s="919">
        <v>135762.66985999999</v>
      </c>
      <c r="G14" s="916">
        <v>0</v>
      </c>
      <c r="H14" s="686">
        <v>0</v>
      </c>
      <c r="I14" s="233"/>
      <c r="J14" s="233"/>
    </row>
    <row r="15" spans="1:10" x14ac:dyDescent="0.3">
      <c r="B15" s="690" t="s">
        <v>591</v>
      </c>
      <c r="C15" s="689" t="s">
        <v>913</v>
      </c>
      <c r="D15" s="919">
        <v>223592.94836000001</v>
      </c>
      <c r="E15" s="919">
        <v>135762.66985999999</v>
      </c>
      <c r="F15" s="918"/>
      <c r="G15" s="918"/>
      <c r="H15" s="687"/>
      <c r="I15" s="233"/>
      <c r="J15" s="233"/>
    </row>
    <row r="16" spans="1:10" x14ac:dyDescent="0.3">
      <c r="C16" s="110"/>
    </row>
  </sheetData>
  <pageMargins left="0.70866141732283472" right="0.70866141732283472" top="0.74803149606299213" bottom="0.74803149606299213" header="0.31496062992125984" footer="0.31496062992125984"/>
  <pageSetup paperSize="9" scale="69"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election activeCell="B6" sqref="B6:L6"/>
    </sheetView>
  </sheetViews>
  <sheetFormatPr defaultRowHeight="14.4" x14ac:dyDescent="0.3"/>
  <sheetData>
    <row r="2" spans="2:12" ht="22.5" customHeight="1" x14ac:dyDescent="0.3">
      <c r="B2" s="489" t="s">
        <v>1832</v>
      </c>
    </row>
    <row r="3" spans="2:12" ht="20.25" customHeight="1" x14ac:dyDescent="0.3">
      <c r="B3" s="382" t="s">
        <v>1833</v>
      </c>
    </row>
    <row r="5" spans="2:12" x14ac:dyDescent="0.3">
      <c r="B5" s="1109" t="s">
        <v>3</v>
      </c>
      <c r="C5" s="1110"/>
      <c r="D5" s="1110"/>
      <c r="E5" s="1110"/>
      <c r="F5" s="1110"/>
      <c r="G5" s="1110"/>
      <c r="H5" s="1110"/>
      <c r="I5" s="1110"/>
      <c r="J5" s="1110"/>
      <c r="K5" s="1110"/>
      <c r="L5" s="1111"/>
    </row>
    <row r="6" spans="2:12" x14ac:dyDescent="0.3">
      <c r="B6" s="1112" t="s">
        <v>0</v>
      </c>
      <c r="C6" s="1107"/>
      <c r="D6" s="1107"/>
      <c r="E6" s="1107"/>
      <c r="F6" s="1107"/>
      <c r="G6" s="1107"/>
      <c r="H6" s="1107"/>
      <c r="I6" s="1107"/>
      <c r="J6" s="1107"/>
      <c r="K6" s="1107"/>
      <c r="L6" s="1113"/>
    </row>
    <row r="7" spans="2:12" ht="22.5" customHeight="1" x14ac:dyDescent="0.3">
      <c r="B7" s="1112" t="s">
        <v>1</v>
      </c>
      <c r="C7" s="1107"/>
      <c r="D7" s="1107"/>
      <c r="E7" s="1107"/>
      <c r="F7" s="1107"/>
      <c r="G7" s="1107"/>
      <c r="H7" s="1107"/>
      <c r="I7" s="1107"/>
      <c r="J7" s="1107"/>
      <c r="K7" s="1107"/>
      <c r="L7" s="1113"/>
    </row>
    <row r="8" spans="2:12" x14ac:dyDescent="0.3">
      <c r="B8" s="1112" t="s">
        <v>2</v>
      </c>
      <c r="C8" s="1107"/>
      <c r="D8" s="1107"/>
      <c r="E8" s="1107"/>
      <c r="F8" s="1107"/>
      <c r="G8" s="1107"/>
      <c r="H8" s="1107"/>
      <c r="I8" s="1107"/>
      <c r="J8" s="1107"/>
      <c r="K8" s="1107"/>
      <c r="L8" s="1113"/>
    </row>
    <row r="9" spans="2:12" ht="22.5" customHeight="1" x14ac:dyDescent="0.3">
      <c r="B9" s="1114" t="s">
        <v>117</v>
      </c>
      <c r="C9" s="1115"/>
      <c r="D9" s="1115"/>
      <c r="E9" s="1115"/>
      <c r="F9" s="1115"/>
      <c r="G9" s="1115"/>
      <c r="H9" s="1115"/>
      <c r="I9" s="1115"/>
      <c r="J9" s="1115"/>
      <c r="K9" s="1115"/>
      <c r="L9" s="1116"/>
    </row>
    <row r="10" spans="2:12" ht="22.5" customHeight="1" x14ac:dyDescent="0.3">
      <c r="B10" s="1108"/>
      <c r="C10" s="1108"/>
      <c r="D10" s="1108"/>
      <c r="E10" s="1108"/>
      <c r="F10" s="1108"/>
      <c r="G10" s="1108"/>
      <c r="H10" s="1108"/>
      <c r="I10" s="1108"/>
      <c r="J10" s="1108"/>
      <c r="K10" s="1108"/>
      <c r="L10" s="1108"/>
    </row>
    <row r="11" spans="2:12" ht="22.5" customHeight="1" x14ac:dyDescent="0.3">
      <c r="B11" s="1107"/>
      <c r="C11" s="1107"/>
      <c r="D11" s="1107"/>
      <c r="E11" s="1107"/>
      <c r="F11" s="1107"/>
      <c r="G11" s="1107"/>
      <c r="H11" s="1107"/>
      <c r="I11" s="1107"/>
      <c r="J11" s="1107"/>
      <c r="K11" s="1107"/>
      <c r="L11" s="1107"/>
    </row>
    <row r="12" spans="2:12" ht="22.5" customHeight="1" x14ac:dyDescent="0.3">
      <c r="B12" s="1108"/>
      <c r="C12" s="1108"/>
      <c r="D12" s="1108"/>
      <c r="E12" s="1108"/>
      <c r="F12" s="1108"/>
      <c r="G12" s="1108"/>
      <c r="H12" s="1108"/>
      <c r="I12" s="1108"/>
      <c r="J12" s="1108"/>
      <c r="K12" s="1108"/>
      <c r="L12" s="1108"/>
    </row>
    <row r="13" spans="2:12" ht="22.5" customHeight="1" x14ac:dyDescent="0.3"/>
    <row r="14" spans="2:12" ht="22.5" customHeight="1" x14ac:dyDescent="0.3"/>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200-000000000000}"/>
    <hyperlink ref="B6:L6" location="'EU KM1'!A1" display="Template EU KM1 - Key metrics template" xr:uid="{00000000-0004-0000-0200-000001000000}"/>
    <hyperlink ref="B7:L7" location="'EU INS1'!A1" display="Template EU INS1 - Insurance participations" xr:uid="{00000000-0004-0000-0200-000002000000}"/>
    <hyperlink ref="B8:L8" location="'EU INS2'!A1" display="Template EU INS2 - Financial conglomerates information on own funds and capital adequacy ratio" xr:uid="{00000000-0004-0000-0200-000003000000}"/>
    <hyperlink ref="B9:L9" location="'EU OVC'!A1" display="Table EU OVC - ICAAP information" xr:uid="{00000000-0004-0000-02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3"/>
  <sheetViews>
    <sheetView showGridLines="0" workbookViewId="0">
      <selection activeCell="Q38" sqref="Q38"/>
    </sheetView>
  </sheetViews>
  <sheetFormatPr defaultRowHeight="14.4" x14ac:dyDescent="0.3"/>
  <cols>
    <col min="12" max="12" width="19.109375" customWidth="1"/>
  </cols>
  <sheetData>
    <row r="2" spans="2:12" x14ac:dyDescent="0.3">
      <c r="B2" t="s">
        <v>1850</v>
      </c>
    </row>
    <row r="3" spans="2:12" x14ac:dyDescent="0.3">
      <c r="B3" t="s">
        <v>1851</v>
      </c>
    </row>
    <row r="5" spans="2:12" x14ac:dyDescent="0.3">
      <c r="B5" s="1109" t="s">
        <v>914</v>
      </c>
      <c r="C5" s="1110"/>
      <c r="D5" s="1110"/>
      <c r="E5" s="1110"/>
      <c r="F5" s="1110"/>
      <c r="G5" s="1110"/>
      <c r="H5" s="1110"/>
      <c r="I5" s="1110"/>
      <c r="J5" s="1110"/>
      <c r="K5" s="1110"/>
      <c r="L5" s="1111"/>
    </row>
    <row r="6" spans="2:12" x14ac:dyDescent="0.3">
      <c r="B6" s="1112" t="s">
        <v>915</v>
      </c>
      <c r="C6" s="1107"/>
      <c r="D6" s="1107"/>
      <c r="E6" s="1107"/>
      <c r="F6" s="1107"/>
      <c r="G6" s="1107"/>
      <c r="H6" s="1107"/>
      <c r="I6" s="1107"/>
      <c r="J6" s="1107"/>
      <c r="K6" s="1107"/>
      <c r="L6" s="1113"/>
    </row>
    <row r="7" spans="2:12" ht="22.5" customHeight="1" x14ac:dyDescent="0.3">
      <c r="B7" s="1114" t="s">
        <v>916</v>
      </c>
      <c r="C7" s="1115"/>
      <c r="D7" s="1115"/>
      <c r="E7" s="1115"/>
      <c r="F7" s="1115"/>
      <c r="G7" s="1115"/>
      <c r="H7" s="1115"/>
      <c r="I7" s="1115"/>
      <c r="J7" s="1115"/>
      <c r="K7" s="1115"/>
      <c r="L7" s="1116"/>
    </row>
    <row r="8" spans="2:12" ht="22.5" customHeight="1" x14ac:dyDescent="0.3"/>
    <row r="9" spans="2:12" ht="22.5" customHeight="1" x14ac:dyDescent="0.3">
      <c r="B9" s="1108"/>
      <c r="C9" s="1108"/>
      <c r="D9" s="1108"/>
      <c r="E9" s="1108"/>
      <c r="F9" s="1108"/>
      <c r="G9" s="1108"/>
      <c r="H9" s="1108"/>
      <c r="I9" s="1108"/>
      <c r="J9" s="1108"/>
      <c r="K9" s="1108"/>
      <c r="L9" s="1108"/>
    </row>
    <row r="10" spans="2:12" ht="22.5" customHeight="1" x14ac:dyDescent="0.3">
      <c r="B10" s="1107"/>
      <c r="C10" s="1107"/>
      <c r="D10" s="1107"/>
      <c r="E10" s="1107"/>
      <c r="F10" s="1107"/>
      <c r="G10" s="1107"/>
      <c r="H10" s="1107"/>
      <c r="I10" s="1107"/>
      <c r="J10" s="1107"/>
      <c r="K10" s="1107"/>
      <c r="L10" s="1107"/>
    </row>
    <row r="11" spans="2:12" ht="22.5" customHeight="1" x14ac:dyDescent="0.3">
      <c r="B11" s="1108"/>
      <c r="C11" s="1108"/>
      <c r="D11" s="1108"/>
      <c r="E11" s="1108"/>
      <c r="F11" s="1108"/>
      <c r="G11" s="1108"/>
      <c r="H11" s="1108"/>
      <c r="I11" s="1108"/>
      <c r="J11" s="1108"/>
      <c r="K11" s="1108"/>
      <c r="L11" s="1108"/>
    </row>
    <row r="12" spans="2:12" ht="22.5" customHeight="1" x14ac:dyDescent="0.3"/>
    <row r="13" spans="2:12" ht="22.5" customHeight="1" x14ac:dyDescent="0.3"/>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500-000000000000}"/>
    <hyperlink ref="B6:L6" location="'EU CR4'!A1" display="Template EU CR4 – standardised approach – Credit risk exposure and CRM effects" xr:uid="{00000000-0004-0000-3500-000001000000}"/>
    <hyperlink ref="B7:L7" location="'EU CR5'!A1" display="Template EU CR5 – standardised approach" xr:uid="{00000000-0004-0000-35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tabColor theme="5" tint="0.79998168889431442"/>
    <pageSetUpPr fitToPage="1"/>
  </sheetPr>
  <dimension ref="A1:C7"/>
  <sheetViews>
    <sheetView showGridLines="0" view="pageLayout" zoomScaleNormal="100" workbookViewId="0">
      <selection sqref="A1:C1"/>
    </sheetView>
  </sheetViews>
  <sheetFormatPr defaultRowHeight="14.4" x14ac:dyDescent="0.3"/>
  <cols>
    <col min="1" max="1" width="27" customWidth="1"/>
    <col min="2" max="2" width="15.6640625" customWidth="1"/>
    <col min="3" max="3" width="117.6640625" customWidth="1"/>
  </cols>
  <sheetData>
    <row r="1" spans="1:3" ht="18" x14ac:dyDescent="0.3">
      <c r="A1" s="1384" t="s">
        <v>914</v>
      </c>
      <c r="B1" s="1384"/>
      <c r="C1" s="1384"/>
    </row>
    <row r="2" spans="1:3" ht="21" x14ac:dyDescent="0.3">
      <c r="A2" s="238"/>
      <c r="B2" s="238"/>
      <c r="C2" s="230"/>
    </row>
    <row r="3" spans="1:3" x14ac:dyDescent="0.3">
      <c r="A3" s="21" t="s">
        <v>124</v>
      </c>
      <c r="B3" s="21" t="s">
        <v>118</v>
      </c>
      <c r="C3" s="42" t="s">
        <v>125</v>
      </c>
    </row>
    <row r="4" spans="1:3" ht="28.8" x14ac:dyDescent="0.3">
      <c r="A4" s="231" t="s">
        <v>917</v>
      </c>
      <c r="B4" s="11" t="s">
        <v>113</v>
      </c>
      <c r="C4" s="42" t="s">
        <v>918</v>
      </c>
    </row>
    <row r="5" spans="1:3" x14ac:dyDescent="0.3">
      <c r="A5" s="231" t="s">
        <v>919</v>
      </c>
      <c r="B5" s="11" t="s">
        <v>115</v>
      </c>
      <c r="C5" s="42" t="s">
        <v>920</v>
      </c>
    </row>
    <row r="6" spans="1:3" x14ac:dyDescent="0.3">
      <c r="A6" s="231" t="s">
        <v>921</v>
      </c>
      <c r="B6" s="11" t="s">
        <v>150</v>
      </c>
      <c r="C6" s="42" t="s">
        <v>922</v>
      </c>
    </row>
    <row r="7" spans="1:3" ht="43.2" x14ac:dyDescent="0.3">
      <c r="A7" s="239" t="s">
        <v>923</v>
      </c>
      <c r="B7" s="11" t="s">
        <v>135</v>
      </c>
      <c r="C7" s="42" t="s">
        <v>924</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tabColor theme="9" tint="0.79998168889431442"/>
    <pageSetUpPr fitToPage="1"/>
  </sheetPr>
  <dimension ref="A1:H23"/>
  <sheetViews>
    <sheetView showGridLines="0" zoomScale="80" zoomScaleNormal="80" zoomScalePageLayoutView="80" workbookViewId="0"/>
  </sheetViews>
  <sheetFormatPr defaultRowHeight="14.4" x14ac:dyDescent="0.3"/>
  <cols>
    <col min="1" max="1" width="4.44140625" customWidth="1"/>
    <col min="2" max="2" width="69.109375" customWidth="1"/>
    <col min="3" max="8" width="24.88671875" customWidth="1"/>
  </cols>
  <sheetData>
    <row r="1" spans="1:8" ht="18" x14ac:dyDescent="0.35">
      <c r="B1" s="41" t="s">
        <v>915</v>
      </c>
    </row>
    <row r="4" spans="1:8" ht="30" customHeight="1" x14ac:dyDescent="0.3">
      <c r="A4" s="240"/>
      <c r="B4" s="1385" t="s">
        <v>925</v>
      </c>
      <c r="C4" s="1386" t="s">
        <v>926</v>
      </c>
      <c r="D4" s="1385"/>
      <c r="E4" s="1387" t="s">
        <v>927</v>
      </c>
      <c r="F4" s="1386"/>
      <c r="G4" s="1388" t="s">
        <v>928</v>
      </c>
      <c r="H4" s="1389"/>
    </row>
    <row r="5" spans="1:8" ht="28.8" x14ac:dyDescent="0.3">
      <c r="A5" s="40"/>
      <c r="B5" s="1385"/>
      <c r="C5" s="241" t="s">
        <v>835</v>
      </c>
      <c r="D5" s="242" t="s">
        <v>536</v>
      </c>
      <c r="E5" s="241" t="s">
        <v>835</v>
      </c>
      <c r="F5" s="242" t="s">
        <v>536</v>
      </c>
      <c r="G5" s="37" t="s">
        <v>929</v>
      </c>
      <c r="H5" s="37" t="s">
        <v>930</v>
      </c>
    </row>
    <row r="6" spans="1:8" x14ac:dyDescent="0.3">
      <c r="A6" s="40"/>
      <c r="B6" s="1385"/>
      <c r="C6" s="243" t="s">
        <v>6</v>
      </c>
      <c r="D6" s="11" t="s">
        <v>7</v>
      </c>
      <c r="E6" s="11" t="s">
        <v>8</v>
      </c>
      <c r="F6" s="11" t="s">
        <v>43</v>
      </c>
      <c r="G6" s="11" t="s">
        <v>44</v>
      </c>
      <c r="H6" s="11" t="s">
        <v>162</v>
      </c>
    </row>
    <row r="7" spans="1:8" x14ac:dyDescent="0.3">
      <c r="A7" s="244">
        <v>1</v>
      </c>
      <c r="B7" s="42" t="s">
        <v>931</v>
      </c>
      <c r="C7" s="876">
        <v>4764806.6756600002</v>
      </c>
      <c r="D7" s="876">
        <v>0</v>
      </c>
      <c r="E7" s="876">
        <v>4764806.6756600002</v>
      </c>
      <c r="F7" s="876">
        <v>0</v>
      </c>
      <c r="G7" s="876">
        <v>0</v>
      </c>
      <c r="H7" s="877">
        <v>0</v>
      </c>
    </row>
    <row r="8" spans="1:8" x14ac:dyDescent="0.3">
      <c r="A8" s="244">
        <v>2</v>
      </c>
      <c r="B8" s="239" t="s">
        <v>932</v>
      </c>
      <c r="C8" s="876">
        <v>0</v>
      </c>
      <c r="D8" s="876">
        <v>0</v>
      </c>
      <c r="E8" s="876">
        <v>0</v>
      </c>
      <c r="F8" s="876">
        <v>0</v>
      </c>
      <c r="G8" s="876">
        <v>0</v>
      </c>
      <c r="H8" s="877">
        <v>0</v>
      </c>
    </row>
    <row r="9" spans="1:8" x14ac:dyDescent="0.3">
      <c r="A9" s="244">
        <v>3</v>
      </c>
      <c r="B9" s="239" t="s">
        <v>933</v>
      </c>
      <c r="C9" s="876">
        <v>0</v>
      </c>
      <c r="D9" s="876">
        <v>0</v>
      </c>
      <c r="E9" s="876">
        <v>0</v>
      </c>
      <c r="F9" s="876">
        <v>0</v>
      </c>
      <c r="G9" s="876">
        <v>0</v>
      </c>
      <c r="H9" s="877">
        <v>0</v>
      </c>
    </row>
    <row r="10" spans="1:8" x14ac:dyDescent="0.3">
      <c r="A10" s="244">
        <v>4</v>
      </c>
      <c r="B10" s="239" t="s">
        <v>934</v>
      </c>
      <c r="C10" s="876">
        <v>0</v>
      </c>
      <c r="D10" s="876">
        <v>0</v>
      </c>
      <c r="E10" s="876">
        <v>0</v>
      </c>
      <c r="F10" s="876">
        <v>0</v>
      </c>
      <c r="G10" s="876">
        <v>0</v>
      </c>
      <c r="H10" s="877">
        <v>0</v>
      </c>
    </row>
    <row r="11" spans="1:8" x14ac:dyDescent="0.3">
      <c r="A11" s="244">
        <v>5</v>
      </c>
      <c r="B11" s="239" t="s">
        <v>935</v>
      </c>
      <c r="C11" s="876">
        <v>0</v>
      </c>
      <c r="D11" s="876">
        <v>0</v>
      </c>
      <c r="E11" s="876">
        <v>0</v>
      </c>
      <c r="F11" s="876">
        <v>0</v>
      </c>
      <c r="G11" s="876">
        <v>0</v>
      </c>
      <c r="H11" s="877">
        <v>0</v>
      </c>
    </row>
    <row r="12" spans="1:8" x14ac:dyDescent="0.3">
      <c r="A12" s="244">
        <v>6</v>
      </c>
      <c r="B12" s="239" t="s">
        <v>936</v>
      </c>
      <c r="C12" s="876">
        <v>0</v>
      </c>
      <c r="D12" s="876">
        <v>0</v>
      </c>
      <c r="E12" s="876">
        <v>0</v>
      </c>
      <c r="F12" s="876">
        <v>0</v>
      </c>
      <c r="G12" s="876">
        <v>0</v>
      </c>
      <c r="H12" s="877">
        <v>0</v>
      </c>
    </row>
    <row r="13" spans="1:8" x14ac:dyDescent="0.3">
      <c r="A13" s="244">
        <v>7</v>
      </c>
      <c r="B13" s="239" t="s">
        <v>937</v>
      </c>
      <c r="C13" s="876">
        <v>0</v>
      </c>
      <c r="D13" s="876">
        <v>0</v>
      </c>
      <c r="E13" s="876">
        <v>0</v>
      </c>
      <c r="F13" s="876">
        <v>0</v>
      </c>
      <c r="G13" s="876">
        <v>0</v>
      </c>
      <c r="H13" s="877">
        <v>0</v>
      </c>
    </row>
    <row r="14" spans="1:8" x14ac:dyDescent="0.3">
      <c r="A14" s="244">
        <v>8</v>
      </c>
      <c r="B14" s="239" t="s">
        <v>938</v>
      </c>
      <c r="C14" s="876">
        <v>0</v>
      </c>
      <c r="D14" s="876">
        <v>0</v>
      </c>
      <c r="E14" s="876">
        <v>0</v>
      </c>
      <c r="F14" s="876">
        <v>0</v>
      </c>
      <c r="G14" s="876">
        <v>0</v>
      </c>
      <c r="H14" s="877">
        <v>0</v>
      </c>
    </row>
    <row r="15" spans="1:8" x14ac:dyDescent="0.3">
      <c r="A15" s="244">
        <v>9</v>
      </c>
      <c r="B15" s="239" t="s">
        <v>939</v>
      </c>
      <c r="C15" s="876">
        <v>0</v>
      </c>
      <c r="D15" s="876">
        <v>0</v>
      </c>
      <c r="E15" s="876">
        <v>0</v>
      </c>
      <c r="F15" s="876">
        <v>0</v>
      </c>
      <c r="G15" s="876">
        <v>0</v>
      </c>
      <c r="H15" s="877">
        <v>0</v>
      </c>
    </row>
    <row r="16" spans="1:8" x14ac:dyDescent="0.3">
      <c r="A16" s="244">
        <v>10</v>
      </c>
      <c r="B16" s="239" t="s">
        <v>940</v>
      </c>
      <c r="C16" s="876">
        <v>0</v>
      </c>
      <c r="D16" s="876">
        <v>0</v>
      </c>
      <c r="E16" s="876">
        <v>0</v>
      </c>
      <c r="F16" s="876">
        <v>0</v>
      </c>
      <c r="G16" s="876">
        <v>0</v>
      </c>
      <c r="H16" s="877">
        <v>0</v>
      </c>
    </row>
    <row r="17" spans="1:8" x14ac:dyDescent="0.3">
      <c r="A17" s="244">
        <v>11</v>
      </c>
      <c r="B17" s="239" t="s">
        <v>941</v>
      </c>
      <c r="C17" s="876">
        <v>0</v>
      </c>
      <c r="D17" s="876">
        <v>0</v>
      </c>
      <c r="E17" s="876">
        <v>0</v>
      </c>
      <c r="F17" s="876">
        <v>0</v>
      </c>
      <c r="G17" s="876">
        <v>0</v>
      </c>
      <c r="H17" s="877">
        <v>0</v>
      </c>
    </row>
    <row r="18" spans="1:8" x14ac:dyDescent="0.3">
      <c r="A18" s="244">
        <v>12</v>
      </c>
      <c r="B18" s="239" t="s">
        <v>942</v>
      </c>
      <c r="C18" s="876">
        <v>0</v>
      </c>
      <c r="D18" s="876">
        <v>0</v>
      </c>
      <c r="E18" s="876">
        <v>0</v>
      </c>
      <c r="F18" s="876">
        <v>0</v>
      </c>
      <c r="G18" s="876">
        <v>0</v>
      </c>
      <c r="H18" s="877">
        <v>0</v>
      </c>
    </row>
    <row r="19" spans="1:8" x14ac:dyDescent="0.3">
      <c r="A19" s="244">
        <v>13</v>
      </c>
      <c r="B19" s="239" t="s">
        <v>943</v>
      </c>
      <c r="C19" s="876">
        <v>0</v>
      </c>
      <c r="D19" s="876">
        <v>0</v>
      </c>
      <c r="E19" s="876">
        <v>0</v>
      </c>
      <c r="F19" s="876">
        <v>0</v>
      </c>
      <c r="G19" s="876">
        <v>0</v>
      </c>
      <c r="H19" s="877">
        <v>0</v>
      </c>
    </row>
    <row r="20" spans="1:8" x14ac:dyDescent="0.3">
      <c r="A20" s="244">
        <v>14</v>
      </c>
      <c r="B20" s="239" t="s">
        <v>944</v>
      </c>
      <c r="C20" s="876">
        <v>0</v>
      </c>
      <c r="D20" s="876">
        <v>0</v>
      </c>
      <c r="E20" s="876">
        <v>0</v>
      </c>
      <c r="F20" s="876">
        <v>0</v>
      </c>
      <c r="G20" s="876">
        <v>0</v>
      </c>
      <c r="H20" s="877">
        <v>0</v>
      </c>
    </row>
    <row r="21" spans="1:8" x14ac:dyDescent="0.3">
      <c r="A21" s="244">
        <v>15</v>
      </c>
      <c r="B21" s="239" t="s">
        <v>233</v>
      </c>
      <c r="C21" s="876">
        <v>0</v>
      </c>
      <c r="D21" s="876">
        <v>0</v>
      </c>
      <c r="E21" s="876">
        <v>0</v>
      </c>
      <c r="F21" s="876">
        <v>0</v>
      </c>
      <c r="G21" s="876">
        <v>0</v>
      </c>
      <c r="H21" s="877">
        <v>0</v>
      </c>
    </row>
    <row r="22" spans="1:8" x14ac:dyDescent="0.3">
      <c r="A22" s="244">
        <v>16</v>
      </c>
      <c r="B22" s="239" t="s">
        <v>945</v>
      </c>
      <c r="C22" s="876">
        <v>0</v>
      </c>
      <c r="D22" s="876">
        <v>0</v>
      </c>
      <c r="E22" s="876">
        <v>0</v>
      </c>
      <c r="F22" s="876">
        <v>0</v>
      </c>
      <c r="G22" s="876">
        <v>0</v>
      </c>
      <c r="H22" s="877">
        <v>0</v>
      </c>
    </row>
    <row r="23" spans="1:8" x14ac:dyDescent="0.3">
      <c r="A23" s="247">
        <v>17</v>
      </c>
      <c r="B23" s="376" t="s">
        <v>946</v>
      </c>
      <c r="C23" s="878">
        <v>4764806.6756600002</v>
      </c>
      <c r="D23" s="878">
        <v>0</v>
      </c>
      <c r="E23" s="878">
        <v>4764806.6756600002</v>
      </c>
      <c r="F23" s="878">
        <v>0</v>
      </c>
      <c r="G23" s="878">
        <v>0</v>
      </c>
      <c r="H23" s="879">
        <v>0</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4.4" x14ac:dyDescent="0.3"/>
  <cols>
    <col min="1" max="1" width="3.88671875" customWidth="1"/>
    <col min="2" max="2" width="38.109375" customWidth="1"/>
    <col min="3" max="11" width="4.44140625" customWidth="1"/>
    <col min="12" max="15" width="6.109375" customWidth="1"/>
    <col min="16" max="16" width="7" customWidth="1"/>
    <col min="17" max="17" width="7.44140625" customWidth="1"/>
    <col min="19" max="19" width="10.5546875" customWidth="1"/>
  </cols>
  <sheetData>
    <row r="2" spans="1:19" ht="18" x14ac:dyDescent="0.35">
      <c r="B2" s="41" t="s">
        <v>916</v>
      </c>
    </row>
    <row r="5" spans="1:19" ht="15" customHeight="1" x14ac:dyDescent="0.3">
      <c r="A5" s="240"/>
      <c r="B5" s="1385" t="s">
        <v>925</v>
      </c>
      <c r="C5" s="1387" t="s">
        <v>947</v>
      </c>
      <c r="D5" s="1390"/>
      <c r="E5" s="1390"/>
      <c r="F5" s="1390"/>
      <c r="G5" s="1390"/>
      <c r="H5" s="1390"/>
      <c r="I5" s="1390"/>
      <c r="J5" s="1390"/>
      <c r="K5" s="1390"/>
      <c r="L5" s="1390"/>
      <c r="M5" s="1390"/>
      <c r="N5" s="1390"/>
      <c r="O5" s="1390"/>
      <c r="P5" s="1390"/>
      <c r="Q5" s="1386"/>
      <c r="R5" s="1391" t="s">
        <v>42</v>
      </c>
      <c r="S5" s="1391" t="s">
        <v>948</v>
      </c>
    </row>
    <row r="6" spans="1:19" ht="30" customHeight="1" x14ac:dyDescent="0.3">
      <c r="A6" s="40"/>
      <c r="B6" s="1385"/>
      <c r="C6" s="249">
        <v>0</v>
      </c>
      <c r="D6" s="250">
        <v>0.02</v>
      </c>
      <c r="E6" s="249">
        <v>0.04</v>
      </c>
      <c r="F6" s="250">
        <v>0.1</v>
      </c>
      <c r="G6" s="250">
        <v>0.2</v>
      </c>
      <c r="H6" s="250">
        <v>0.35</v>
      </c>
      <c r="I6" s="250">
        <v>0.5</v>
      </c>
      <c r="J6" s="250">
        <v>0.7</v>
      </c>
      <c r="K6" s="250">
        <v>0.75</v>
      </c>
      <c r="L6" s="251">
        <v>1</v>
      </c>
      <c r="M6" s="251">
        <v>1.5</v>
      </c>
      <c r="N6" s="251">
        <v>2.5</v>
      </c>
      <c r="O6" s="251">
        <v>3.7</v>
      </c>
      <c r="P6" s="251">
        <v>12.5</v>
      </c>
      <c r="Q6" s="251" t="s">
        <v>949</v>
      </c>
      <c r="R6" s="1391"/>
      <c r="S6" s="1391"/>
    </row>
    <row r="7" spans="1:19" x14ac:dyDescent="0.3">
      <c r="A7" s="40"/>
      <c r="B7" s="1385"/>
      <c r="C7" s="243" t="s">
        <v>6</v>
      </c>
      <c r="D7" s="243" t="s">
        <v>7</v>
      </c>
      <c r="E7" s="243" t="s">
        <v>8</v>
      </c>
      <c r="F7" s="243" t="s">
        <v>43</v>
      </c>
      <c r="G7" s="243" t="s">
        <v>44</v>
      </c>
      <c r="H7" s="243" t="s">
        <v>162</v>
      </c>
      <c r="I7" s="243" t="s">
        <v>163</v>
      </c>
      <c r="J7" s="243" t="s">
        <v>197</v>
      </c>
      <c r="K7" s="243" t="s">
        <v>452</v>
      </c>
      <c r="L7" s="243" t="s">
        <v>453</v>
      </c>
      <c r="M7" s="243" t="s">
        <v>454</v>
      </c>
      <c r="N7" s="243" t="s">
        <v>455</v>
      </c>
      <c r="O7" s="243" t="s">
        <v>456</v>
      </c>
      <c r="P7" s="243" t="s">
        <v>742</v>
      </c>
      <c r="Q7" s="243" t="s">
        <v>743</v>
      </c>
      <c r="R7" s="252" t="s">
        <v>950</v>
      </c>
      <c r="S7" s="252" t="s">
        <v>951</v>
      </c>
    </row>
    <row r="8" spans="1:19" ht="28.8" x14ac:dyDescent="0.3">
      <c r="A8" s="244">
        <v>1</v>
      </c>
      <c r="B8" s="42" t="s">
        <v>931</v>
      </c>
      <c r="C8" s="245"/>
      <c r="D8" s="246"/>
      <c r="E8" s="246"/>
      <c r="F8" s="246"/>
      <c r="G8" s="246"/>
      <c r="H8" s="246"/>
      <c r="I8" s="246"/>
      <c r="J8" s="246"/>
      <c r="K8" s="246"/>
      <c r="L8" s="246"/>
      <c r="M8" s="246"/>
      <c r="N8" s="246"/>
      <c r="O8" s="246"/>
      <c r="P8" s="246"/>
      <c r="Q8" s="246"/>
      <c r="R8" s="246"/>
      <c r="S8" s="246"/>
    </row>
    <row r="9" spans="1:19" x14ac:dyDescent="0.3">
      <c r="A9" s="244">
        <v>2</v>
      </c>
      <c r="B9" s="239" t="s">
        <v>932</v>
      </c>
      <c r="C9" s="245"/>
      <c r="D9" s="246"/>
      <c r="E9" s="246"/>
      <c r="F9" s="246"/>
      <c r="G9" s="246"/>
      <c r="H9" s="246"/>
      <c r="I9" s="246"/>
      <c r="J9" s="246"/>
      <c r="K9" s="246"/>
      <c r="L9" s="246"/>
      <c r="M9" s="246"/>
      <c r="N9" s="246"/>
      <c r="O9" s="246"/>
      <c r="P9" s="246"/>
      <c r="Q9" s="246"/>
      <c r="R9" s="246"/>
      <c r="S9" s="246"/>
    </row>
    <row r="10" spans="1:19" x14ac:dyDescent="0.3">
      <c r="A10" s="244">
        <v>3</v>
      </c>
      <c r="B10" s="239" t="s">
        <v>933</v>
      </c>
      <c r="C10" s="245"/>
      <c r="D10" s="246"/>
      <c r="E10" s="246"/>
      <c r="F10" s="246"/>
      <c r="G10" s="246"/>
      <c r="H10" s="246"/>
      <c r="I10" s="246"/>
      <c r="J10" s="246"/>
      <c r="K10" s="246"/>
      <c r="L10" s="246"/>
      <c r="M10" s="246"/>
      <c r="N10" s="246"/>
      <c r="O10" s="246"/>
      <c r="P10" s="246"/>
      <c r="Q10" s="246"/>
      <c r="R10" s="246"/>
      <c r="S10" s="246"/>
    </row>
    <row r="11" spans="1:19" x14ac:dyDescent="0.3">
      <c r="A11" s="244">
        <v>4</v>
      </c>
      <c r="B11" s="239" t="s">
        <v>934</v>
      </c>
      <c r="C11" s="245"/>
      <c r="D11" s="246"/>
      <c r="E11" s="246"/>
      <c r="F11" s="246"/>
      <c r="G11" s="246"/>
      <c r="H11" s="246"/>
      <c r="I11" s="246"/>
      <c r="J11" s="246"/>
      <c r="K11" s="246"/>
      <c r="L11" s="246"/>
      <c r="M11" s="246"/>
      <c r="N11" s="246"/>
      <c r="O11" s="246"/>
      <c r="P11" s="246"/>
      <c r="Q11" s="246"/>
      <c r="R11" s="246"/>
      <c r="S11" s="246"/>
    </row>
    <row r="12" spans="1:19" x14ac:dyDescent="0.3">
      <c r="A12" s="244">
        <v>5</v>
      </c>
      <c r="B12" s="239" t="s">
        <v>935</v>
      </c>
      <c r="C12" s="245"/>
      <c r="D12" s="246"/>
      <c r="E12" s="246"/>
      <c r="F12" s="246"/>
      <c r="G12" s="246"/>
      <c r="H12" s="246"/>
      <c r="I12" s="246"/>
      <c r="J12" s="246"/>
      <c r="K12" s="246"/>
      <c r="L12" s="246"/>
      <c r="M12" s="246"/>
      <c r="N12" s="246"/>
      <c r="O12" s="246"/>
      <c r="P12" s="246"/>
      <c r="Q12" s="246"/>
      <c r="R12" s="246"/>
      <c r="S12" s="246"/>
    </row>
    <row r="13" spans="1:19" x14ac:dyDescent="0.3">
      <c r="A13" s="244">
        <v>6</v>
      </c>
      <c r="B13" s="239" t="s">
        <v>936</v>
      </c>
      <c r="C13" s="245"/>
      <c r="D13" s="246"/>
      <c r="E13" s="246"/>
      <c r="F13" s="246"/>
      <c r="G13" s="246"/>
      <c r="H13" s="246"/>
      <c r="I13" s="246"/>
      <c r="J13" s="246"/>
      <c r="K13" s="246"/>
      <c r="L13" s="246"/>
      <c r="M13" s="246"/>
      <c r="N13" s="246"/>
      <c r="O13" s="246"/>
      <c r="P13" s="246"/>
      <c r="Q13" s="246"/>
      <c r="R13" s="246"/>
      <c r="S13" s="246"/>
    </row>
    <row r="14" spans="1:19" x14ac:dyDescent="0.3">
      <c r="A14" s="244">
        <v>7</v>
      </c>
      <c r="B14" s="239" t="s">
        <v>937</v>
      </c>
      <c r="C14" s="245"/>
      <c r="D14" s="246"/>
      <c r="E14" s="246"/>
      <c r="F14" s="246"/>
      <c r="G14" s="246"/>
      <c r="H14" s="246"/>
      <c r="I14" s="246"/>
      <c r="J14" s="246"/>
      <c r="K14" s="246"/>
      <c r="L14" s="246"/>
      <c r="M14" s="246"/>
      <c r="N14" s="246"/>
      <c r="O14" s="246"/>
      <c r="P14" s="246"/>
      <c r="Q14" s="246"/>
      <c r="R14" s="246"/>
      <c r="S14" s="246"/>
    </row>
    <row r="15" spans="1:19" x14ac:dyDescent="0.3">
      <c r="A15" s="244">
        <v>8</v>
      </c>
      <c r="B15" s="239" t="s">
        <v>952</v>
      </c>
      <c r="C15" s="245"/>
      <c r="D15" s="246"/>
      <c r="E15" s="246"/>
      <c r="F15" s="246"/>
      <c r="G15" s="246"/>
      <c r="H15" s="246"/>
      <c r="I15" s="246"/>
      <c r="J15" s="246"/>
      <c r="K15" s="246"/>
      <c r="L15" s="246"/>
      <c r="M15" s="246"/>
      <c r="N15" s="246"/>
      <c r="O15" s="246"/>
      <c r="P15" s="246"/>
      <c r="Q15" s="246"/>
      <c r="R15" s="246"/>
      <c r="S15" s="246"/>
    </row>
    <row r="16" spans="1:19" x14ac:dyDescent="0.3">
      <c r="A16" s="244">
        <v>9</v>
      </c>
      <c r="B16" s="239" t="s">
        <v>953</v>
      </c>
      <c r="C16" s="245"/>
      <c r="D16" s="246"/>
      <c r="E16" s="246"/>
      <c r="F16" s="246"/>
      <c r="G16" s="246"/>
      <c r="H16" s="246"/>
      <c r="I16" s="246"/>
      <c r="J16" s="246"/>
      <c r="K16" s="246"/>
      <c r="L16" s="246"/>
      <c r="M16" s="246"/>
      <c r="N16" s="246"/>
      <c r="O16" s="246"/>
      <c r="P16" s="246"/>
      <c r="Q16" s="246"/>
      <c r="R16" s="246"/>
      <c r="S16" s="246"/>
    </row>
    <row r="17" spans="1:19" x14ac:dyDescent="0.3">
      <c r="A17" s="244">
        <v>10</v>
      </c>
      <c r="B17" s="239" t="s">
        <v>940</v>
      </c>
      <c r="C17" s="245"/>
      <c r="D17" s="246"/>
      <c r="E17" s="246"/>
      <c r="F17" s="246"/>
      <c r="G17" s="246"/>
      <c r="H17" s="246"/>
      <c r="I17" s="246"/>
      <c r="J17" s="246"/>
      <c r="K17" s="246"/>
      <c r="L17" s="246"/>
      <c r="M17" s="246"/>
      <c r="N17" s="246"/>
      <c r="O17" s="246"/>
      <c r="P17" s="246"/>
      <c r="Q17" s="246"/>
      <c r="R17" s="246"/>
      <c r="S17" s="246"/>
    </row>
    <row r="18" spans="1:19" ht="28.8" x14ac:dyDescent="0.3">
      <c r="A18" s="244">
        <v>11</v>
      </c>
      <c r="B18" s="239" t="s">
        <v>941</v>
      </c>
      <c r="C18" s="245"/>
      <c r="D18" s="246"/>
      <c r="E18" s="246"/>
      <c r="F18" s="246"/>
      <c r="G18" s="246"/>
      <c r="H18" s="246"/>
      <c r="I18" s="246"/>
      <c r="J18" s="246"/>
      <c r="K18" s="246"/>
      <c r="L18" s="246"/>
      <c r="M18" s="246"/>
      <c r="N18" s="246"/>
      <c r="O18" s="246"/>
      <c r="P18" s="246"/>
      <c r="Q18" s="246"/>
      <c r="R18" s="246"/>
      <c r="S18" s="246"/>
    </row>
    <row r="19" spans="1:19" x14ac:dyDescent="0.3">
      <c r="A19" s="244">
        <v>12</v>
      </c>
      <c r="B19" s="239" t="s">
        <v>942</v>
      </c>
      <c r="C19" s="245"/>
      <c r="D19" s="246"/>
      <c r="E19" s="246"/>
      <c r="F19" s="246"/>
      <c r="G19" s="246"/>
      <c r="H19" s="246"/>
      <c r="I19" s="246"/>
      <c r="J19" s="246"/>
      <c r="K19" s="246"/>
      <c r="L19" s="246"/>
      <c r="M19" s="246"/>
      <c r="N19" s="246"/>
      <c r="O19" s="246"/>
      <c r="P19" s="246"/>
      <c r="Q19" s="246"/>
      <c r="R19" s="246"/>
      <c r="S19" s="246"/>
    </row>
    <row r="20" spans="1:19" ht="28.8" x14ac:dyDescent="0.3">
      <c r="A20" s="244">
        <v>13</v>
      </c>
      <c r="B20" s="239" t="s">
        <v>954</v>
      </c>
      <c r="C20" s="245"/>
      <c r="D20" s="246"/>
      <c r="E20" s="246"/>
      <c r="F20" s="246"/>
      <c r="G20" s="246"/>
      <c r="H20" s="246"/>
      <c r="I20" s="246"/>
      <c r="J20" s="246"/>
      <c r="K20" s="246"/>
      <c r="L20" s="246"/>
      <c r="M20" s="246"/>
      <c r="N20" s="246"/>
      <c r="O20" s="246"/>
      <c r="P20" s="246"/>
      <c r="Q20" s="246"/>
      <c r="R20" s="246"/>
      <c r="S20" s="246"/>
    </row>
    <row r="21" spans="1:19" ht="28.8" x14ac:dyDescent="0.3">
      <c r="A21" s="244">
        <v>14</v>
      </c>
      <c r="B21" s="239" t="s">
        <v>955</v>
      </c>
      <c r="C21" s="245"/>
      <c r="D21" s="246"/>
      <c r="E21" s="246"/>
      <c r="F21" s="246"/>
      <c r="G21" s="246"/>
      <c r="H21" s="246"/>
      <c r="I21" s="246"/>
      <c r="J21" s="246"/>
      <c r="K21" s="246"/>
      <c r="L21" s="246"/>
      <c r="M21" s="246"/>
      <c r="N21" s="246"/>
      <c r="O21" s="246"/>
      <c r="P21" s="246"/>
      <c r="Q21" s="246"/>
      <c r="R21" s="246"/>
      <c r="S21" s="246"/>
    </row>
    <row r="22" spans="1:19" x14ac:dyDescent="0.3">
      <c r="A22" s="244">
        <v>15</v>
      </c>
      <c r="B22" s="239" t="s">
        <v>956</v>
      </c>
      <c r="C22" s="245"/>
      <c r="D22" s="246"/>
      <c r="E22" s="246"/>
      <c r="F22" s="246"/>
      <c r="G22" s="246"/>
      <c r="H22" s="246"/>
      <c r="I22" s="246"/>
      <c r="J22" s="246"/>
      <c r="K22" s="246"/>
      <c r="L22" s="246"/>
      <c r="M22" s="246"/>
      <c r="N22" s="246"/>
      <c r="O22" s="246"/>
      <c r="P22" s="246"/>
      <c r="Q22" s="246"/>
      <c r="R22" s="246"/>
      <c r="S22" s="246"/>
    </row>
    <row r="23" spans="1:19" x14ac:dyDescent="0.3">
      <c r="A23" s="244">
        <v>16</v>
      </c>
      <c r="B23" s="239" t="s">
        <v>945</v>
      </c>
      <c r="C23" s="245"/>
      <c r="D23" s="246"/>
      <c r="E23" s="246"/>
      <c r="F23" s="246"/>
      <c r="G23" s="246"/>
      <c r="H23" s="246"/>
      <c r="I23" s="246"/>
      <c r="J23" s="246"/>
      <c r="K23" s="246"/>
      <c r="L23" s="246"/>
      <c r="M23" s="246"/>
      <c r="N23" s="246"/>
      <c r="O23" s="246"/>
      <c r="P23" s="246"/>
      <c r="Q23" s="246"/>
      <c r="R23" s="246"/>
      <c r="S23" s="246"/>
    </row>
    <row r="24" spans="1:19" x14ac:dyDescent="0.3">
      <c r="A24" s="247">
        <v>17</v>
      </c>
      <c r="B24" s="248" t="s">
        <v>946</v>
      </c>
      <c r="C24" s="245"/>
      <c r="D24" s="246"/>
      <c r="E24" s="246"/>
      <c r="F24" s="246"/>
      <c r="G24" s="246"/>
      <c r="H24" s="246"/>
      <c r="I24" s="246"/>
      <c r="J24" s="246"/>
      <c r="K24" s="246"/>
      <c r="L24" s="246"/>
      <c r="M24" s="246"/>
      <c r="N24" s="246"/>
      <c r="O24" s="246"/>
      <c r="P24" s="246"/>
      <c r="Q24" s="246"/>
      <c r="R24" s="246"/>
      <c r="S24" s="246"/>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rgb="FF0070C0"/>
    <pageSetUpPr fitToPage="1"/>
  </sheetPr>
  <dimension ref="B2:L18"/>
  <sheetViews>
    <sheetView showGridLines="0" zoomScaleNormal="100" workbookViewId="0"/>
  </sheetViews>
  <sheetFormatPr defaultColWidth="9.109375" defaultRowHeight="14.4" x14ac:dyDescent="0.3"/>
  <cols>
    <col min="12" max="12" width="32.88671875" customWidth="1"/>
  </cols>
  <sheetData>
    <row r="2" spans="2:12" x14ac:dyDescent="0.3">
      <c r="B2" t="s">
        <v>1852</v>
      </c>
    </row>
    <row r="3" spans="2:12" x14ac:dyDescent="0.3">
      <c r="B3" t="s">
        <v>1853</v>
      </c>
    </row>
    <row r="5" spans="2:12" x14ac:dyDescent="0.3">
      <c r="B5" s="1109" t="s">
        <v>1413</v>
      </c>
      <c r="C5" s="1110"/>
      <c r="D5" s="1110"/>
      <c r="E5" s="1110"/>
      <c r="F5" s="1110"/>
      <c r="G5" s="1110"/>
      <c r="H5" s="1110"/>
      <c r="I5" s="1110"/>
      <c r="J5" s="1110"/>
      <c r="K5" s="1110"/>
      <c r="L5" s="1111"/>
    </row>
    <row r="6" spans="2:12" x14ac:dyDescent="0.3">
      <c r="B6" s="1112" t="s">
        <v>1414</v>
      </c>
      <c r="C6" s="1107"/>
      <c r="D6" s="1107"/>
      <c r="E6" s="1107"/>
      <c r="F6" s="1107"/>
      <c r="G6" s="1107"/>
      <c r="H6" s="1107"/>
      <c r="I6" s="1107"/>
      <c r="J6" s="1107"/>
      <c r="K6" s="1107"/>
      <c r="L6" s="1113"/>
    </row>
    <row r="7" spans="2:12" ht="22.5" customHeight="1" x14ac:dyDescent="0.3">
      <c r="B7" s="1112" t="s">
        <v>1415</v>
      </c>
      <c r="C7" s="1107"/>
      <c r="D7" s="1107"/>
      <c r="E7" s="1107"/>
      <c r="F7" s="1107"/>
      <c r="G7" s="1107"/>
      <c r="H7" s="1107"/>
      <c r="I7" s="1107"/>
      <c r="J7" s="1107"/>
      <c r="K7" s="1107"/>
      <c r="L7" s="1113"/>
    </row>
    <row r="8" spans="2:12" x14ac:dyDescent="0.3">
      <c r="B8" s="1112" t="s">
        <v>1416</v>
      </c>
      <c r="C8" s="1107"/>
      <c r="D8" s="1107"/>
      <c r="E8" s="1107"/>
      <c r="F8" s="1107"/>
      <c r="G8" s="1107"/>
      <c r="H8" s="1107"/>
      <c r="I8" s="1107"/>
      <c r="J8" s="1107"/>
      <c r="K8" s="1107"/>
      <c r="L8" s="1113"/>
    </row>
    <row r="9" spans="2:12" ht="22.5" customHeight="1" x14ac:dyDescent="0.3">
      <c r="B9" s="1112" t="s">
        <v>1417</v>
      </c>
      <c r="C9" s="1107"/>
      <c r="D9" s="1107"/>
      <c r="E9" s="1107"/>
      <c r="F9" s="1107"/>
      <c r="G9" s="1107"/>
      <c r="H9" s="1107"/>
      <c r="I9" s="1107"/>
      <c r="J9" s="1107"/>
      <c r="K9" s="1107"/>
      <c r="L9" s="1113"/>
    </row>
    <row r="10" spans="2:12" ht="22.5" customHeight="1" x14ac:dyDescent="0.3">
      <c r="B10" s="1112" t="s">
        <v>1418</v>
      </c>
      <c r="C10" s="1107"/>
      <c r="D10" s="1107"/>
      <c r="E10" s="1107"/>
      <c r="F10" s="1107"/>
      <c r="G10" s="1107"/>
      <c r="H10" s="1107"/>
      <c r="I10" s="1107"/>
      <c r="J10" s="1107"/>
      <c r="K10" s="1107"/>
      <c r="L10" s="1113"/>
    </row>
    <row r="11" spans="2:12" x14ac:dyDescent="0.3">
      <c r="B11" s="1112" t="s">
        <v>1419</v>
      </c>
      <c r="C11" s="1107"/>
      <c r="D11" s="1107"/>
      <c r="E11" s="1107"/>
      <c r="F11" s="1107"/>
      <c r="G11" s="1107"/>
      <c r="H11" s="1107"/>
      <c r="I11" s="1107"/>
      <c r="J11" s="1107"/>
      <c r="K11" s="1107"/>
      <c r="L11" s="1113"/>
    </row>
    <row r="12" spans="2:12" ht="22.5" customHeight="1" x14ac:dyDescent="0.3">
      <c r="B12" s="1114" t="s">
        <v>1420</v>
      </c>
      <c r="C12" s="1115"/>
      <c r="D12" s="1115"/>
      <c r="E12" s="1115"/>
      <c r="F12" s="1115"/>
      <c r="G12" s="1115"/>
      <c r="H12" s="1115"/>
      <c r="I12" s="1115"/>
      <c r="J12" s="1115"/>
      <c r="K12" s="1115"/>
      <c r="L12" s="1116"/>
    </row>
    <row r="13" spans="2:12" ht="22.5" customHeight="1" x14ac:dyDescent="0.3"/>
    <row r="14" spans="2:12" ht="22.5" customHeight="1" x14ac:dyDescent="0.3">
      <c r="B14" s="1108"/>
      <c r="C14" s="1108"/>
      <c r="D14" s="1108"/>
      <c r="E14" s="1108"/>
      <c r="F14" s="1108"/>
      <c r="G14" s="1108"/>
      <c r="H14" s="1108"/>
      <c r="I14" s="1108"/>
      <c r="J14" s="1108"/>
      <c r="K14" s="1108"/>
      <c r="L14" s="1108"/>
    </row>
    <row r="15" spans="2:12" ht="22.5" customHeight="1" x14ac:dyDescent="0.3">
      <c r="B15" s="1107"/>
      <c r="C15" s="1107"/>
      <c r="D15" s="1107"/>
      <c r="E15" s="1107"/>
      <c r="F15" s="1107"/>
      <c r="G15" s="1107"/>
      <c r="H15" s="1107"/>
      <c r="I15" s="1107"/>
      <c r="J15" s="1107"/>
      <c r="K15" s="1107"/>
      <c r="L15" s="1107"/>
    </row>
    <row r="16" spans="2:12" ht="22.5" customHeight="1" x14ac:dyDescent="0.3">
      <c r="B16" s="1108"/>
      <c r="C16" s="1108"/>
      <c r="D16" s="1108"/>
      <c r="E16" s="1108"/>
      <c r="F16" s="1108"/>
      <c r="G16" s="1108"/>
      <c r="H16" s="1108"/>
      <c r="I16" s="1108"/>
      <c r="J16" s="1108"/>
      <c r="K16" s="1108"/>
      <c r="L16" s="1108"/>
    </row>
    <row r="17" ht="22.5" customHeight="1" x14ac:dyDescent="0.3"/>
    <row r="18" ht="22.5" customHeight="1" x14ac:dyDescent="0.3"/>
  </sheetData>
  <mergeCells count="11">
    <mergeCell ref="B10:L10"/>
    <mergeCell ref="B5:L5"/>
    <mergeCell ref="B6:L6"/>
    <mergeCell ref="B7:L7"/>
    <mergeCell ref="B8:L8"/>
    <mergeCell ref="B9:L9"/>
    <mergeCell ref="B11:L11"/>
    <mergeCell ref="B12:L12"/>
    <mergeCell ref="B14:L14"/>
    <mergeCell ref="B15:L15"/>
    <mergeCell ref="B16:L16"/>
  </mergeCells>
  <hyperlinks>
    <hyperlink ref="B5:L5" location="'EU CRE'!A1" display="Table EU CRE – Qualitative disclosure requirements related to IRB approach" xr:uid="{00000000-0004-0000-3900-000000000000}"/>
    <hyperlink ref="B6:L6" location="'EU CR6'!A1" display="Template EU CR6 – IRB approach – Credit risk exposures by exposure class and PD range" xr:uid="{00000000-0004-0000-3900-000001000000}"/>
    <hyperlink ref="B7:L7" location="'EU CR6-A'!A1" display="Template EU CR6-A – Scope of the use of IRB and SA approaches" xr:uid="{00000000-0004-0000-3900-000002000000}"/>
    <hyperlink ref="B8:L8" location="'EU CR7'!A1" display="Template EU CR7 – IRB approach – Effect on the RWEAs of credit derivatives used as CRM techniques" xr:uid="{00000000-0004-0000-3900-000003000000}"/>
    <hyperlink ref="B9:L9" location="'EU CR7-A'!A1" display="Template EU CR7-A – IRB approach – Disclosure of the extent of the use of CRM techniques" xr:uid="{00000000-0004-0000-3900-000004000000}"/>
    <hyperlink ref="B10:L10" location="'EU CR8'!A1" display="Template EU CR8 –  RWEA flow statements of credit risk exposures under the IRB approach " xr:uid="{00000000-0004-0000-3900-000005000000}"/>
    <hyperlink ref="B11:L11" location="'EU CR9'!A1" display="Template CR9 –IRB approach – Back-testing of PD per exposure class (fixed PD scale)" xr:uid="{00000000-0004-0000-3900-000006000000}"/>
    <hyperlink ref="B12:L12" location="'EU CR9.1'!A1" display="Template CR9.1 –IRB approach – Back-testing of PD per exposure class (only for  PD estimates according to point (f) of Article 180(1) CRR)" xr:uid="{00000000-0004-0000-39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09375" defaultRowHeight="14.4" x14ac:dyDescent="0.3"/>
  <cols>
    <col min="1" max="1" width="15" customWidth="1"/>
    <col min="2" max="2" width="12.33203125" bestFit="1" customWidth="1"/>
    <col min="3" max="3" width="73.5546875" customWidth="1"/>
  </cols>
  <sheetData>
    <row r="1" spans="1:3" ht="17.399999999999999" x14ac:dyDescent="0.3">
      <c r="A1" s="691" t="s">
        <v>1413</v>
      </c>
      <c r="B1" s="254"/>
      <c r="C1" s="254"/>
    </row>
    <row r="2" spans="1:3" ht="21" x14ac:dyDescent="0.3">
      <c r="A2" t="s">
        <v>123</v>
      </c>
      <c r="B2" s="238"/>
      <c r="C2" s="230"/>
    </row>
    <row r="3" spans="1:3" ht="21" x14ac:dyDescent="0.3">
      <c r="B3" s="238"/>
      <c r="C3" s="230"/>
    </row>
    <row r="4" spans="1:3" ht="21" x14ac:dyDescent="0.3">
      <c r="B4" s="238"/>
      <c r="C4" s="230"/>
    </row>
    <row r="5" spans="1:3" x14ac:dyDescent="0.3">
      <c r="A5" s="21" t="s">
        <v>124</v>
      </c>
      <c r="B5" s="21" t="s">
        <v>118</v>
      </c>
      <c r="C5" s="384" t="s">
        <v>111</v>
      </c>
    </row>
    <row r="6" spans="1:3" ht="28.8" x14ac:dyDescent="0.3">
      <c r="A6" s="21" t="s">
        <v>1421</v>
      </c>
      <c r="B6" s="21" t="s">
        <v>113</v>
      </c>
      <c r="C6" s="384" t="s">
        <v>1422</v>
      </c>
    </row>
    <row r="7" spans="1:3" ht="129.6" x14ac:dyDescent="0.3">
      <c r="A7" s="21" t="s">
        <v>1423</v>
      </c>
      <c r="B7" s="21" t="s">
        <v>115</v>
      </c>
      <c r="C7" s="231" t="s">
        <v>1424</v>
      </c>
    </row>
    <row r="8" spans="1:3" ht="57.6" x14ac:dyDescent="0.3">
      <c r="A8" s="21" t="s">
        <v>1425</v>
      </c>
      <c r="B8" s="21" t="s">
        <v>902</v>
      </c>
      <c r="C8" s="384" t="s">
        <v>1426</v>
      </c>
    </row>
    <row r="9" spans="1:3" ht="72" x14ac:dyDescent="0.3">
      <c r="A9" s="21" t="s">
        <v>1427</v>
      </c>
      <c r="B9" s="21" t="s">
        <v>135</v>
      </c>
      <c r="C9" s="231" t="s">
        <v>1428</v>
      </c>
    </row>
    <row r="10" spans="1:3" ht="187.2" x14ac:dyDescent="0.3">
      <c r="A10" s="21" t="s">
        <v>1429</v>
      </c>
      <c r="B10" s="21" t="s">
        <v>137</v>
      </c>
      <c r="C10" s="231" t="s">
        <v>1430</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09375" defaultRowHeight="14.4" x14ac:dyDescent="0.3"/>
  <cols>
    <col min="1" max="1" width="16" customWidth="1"/>
    <col min="2" max="2" width="20" customWidth="1"/>
    <col min="3" max="3" width="13.6640625" customWidth="1"/>
    <col min="4" max="4" width="13.5546875" customWidth="1"/>
    <col min="5" max="5" width="15.109375" customWidth="1"/>
    <col min="6" max="6" width="19.44140625" customWidth="1"/>
    <col min="7" max="7" width="14.109375" customWidth="1"/>
    <col min="8" max="8" width="11.33203125" customWidth="1"/>
    <col min="9" max="9" width="14.44140625" customWidth="1"/>
    <col min="10" max="10" width="17.5546875" customWidth="1"/>
    <col min="11" max="11" width="15.109375" customWidth="1"/>
    <col min="12" max="12" width="15.5546875" customWidth="1"/>
    <col min="13" max="13" width="15.6640625" customWidth="1"/>
    <col min="14" max="14" width="12.6640625" customWidth="1"/>
  </cols>
  <sheetData>
    <row r="1" spans="1:14" ht="16.8" x14ac:dyDescent="0.3">
      <c r="A1" s="74" t="s">
        <v>1414</v>
      </c>
      <c r="M1" s="253"/>
    </row>
    <row r="3" spans="1:14" x14ac:dyDescent="0.3">
      <c r="A3" s="39"/>
    </row>
    <row r="4" spans="1:14" ht="86.4" x14ac:dyDescent="0.3">
      <c r="A4" s="1394" t="s">
        <v>1431</v>
      </c>
      <c r="B4" s="242" t="s">
        <v>1432</v>
      </c>
      <c r="C4" s="242" t="s">
        <v>835</v>
      </c>
      <c r="D4" s="242" t="s">
        <v>1433</v>
      </c>
      <c r="E4" s="37" t="s">
        <v>1434</v>
      </c>
      <c r="F4" s="37" t="s">
        <v>927</v>
      </c>
      <c r="G4" s="37" t="s">
        <v>1435</v>
      </c>
      <c r="H4" s="37" t="s">
        <v>1436</v>
      </c>
      <c r="I4" s="37" t="s">
        <v>1437</v>
      </c>
      <c r="J4" s="37" t="s">
        <v>1438</v>
      </c>
      <c r="K4" s="242" t="s">
        <v>1439</v>
      </c>
      <c r="L4" s="242" t="s">
        <v>1440</v>
      </c>
      <c r="M4" s="242" t="s">
        <v>1441</v>
      </c>
      <c r="N4" s="242" t="s">
        <v>1442</v>
      </c>
    </row>
    <row r="5" spans="1:14" x14ac:dyDescent="0.3">
      <c r="A5" s="1395"/>
      <c r="B5" s="11" t="s">
        <v>6</v>
      </c>
      <c r="C5" s="11" t="s">
        <v>7</v>
      </c>
      <c r="D5" s="11" t="s">
        <v>8</v>
      </c>
      <c r="E5" s="11" t="s">
        <v>43</v>
      </c>
      <c r="F5" s="11" t="s">
        <v>44</v>
      </c>
      <c r="G5" s="11" t="s">
        <v>162</v>
      </c>
      <c r="H5" s="11" t="s">
        <v>163</v>
      </c>
      <c r="I5" s="11" t="s">
        <v>197</v>
      </c>
      <c r="J5" s="11" t="s">
        <v>452</v>
      </c>
      <c r="K5" s="11" t="s">
        <v>453</v>
      </c>
      <c r="L5" s="11" t="s">
        <v>454</v>
      </c>
      <c r="M5" s="11" t="s">
        <v>455</v>
      </c>
      <c r="N5" s="11" t="s">
        <v>456</v>
      </c>
    </row>
    <row r="6" spans="1:14" ht="28.8" x14ac:dyDescent="0.3">
      <c r="A6" s="385" t="s">
        <v>1443</v>
      </c>
      <c r="B6" s="386"/>
      <c r="C6" s="245"/>
      <c r="D6" s="246"/>
      <c r="E6" s="246"/>
      <c r="F6" s="246"/>
      <c r="G6" s="246"/>
      <c r="H6" s="246"/>
      <c r="I6" s="246"/>
      <c r="J6" s="246"/>
      <c r="K6" s="246"/>
      <c r="L6" s="246"/>
      <c r="M6" s="246"/>
      <c r="N6" s="246"/>
    </row>
    <row r="7" spans="1:14" x14ac:dyDescent="0.3">
      <c r="A7" s="387"/>
      <c r="B7" s="388" t="s">
        <v>1444</v>
      </c>
      <c r="C7" s="245"/>
      <c r="D7" s="246"/>
      <c r="E7" s="246"/>
      <c r="F7" s="246"/>
      <c r="G7" s="246"/>
      <c r="H7" s="246"/>
      <c r="I7" s="246"/>
      <c r="J7" s="246"/>
      <c r="K7" s="246"/>
      <c r="L7" s="246"/>
      <c r="M7" s="246"/>
      <c r="N7" s="246"/>
    </row>
    <row r="8" spans="1:14" x14ac:dyDescent="0.3">
      <c r="A8" s="389"/>
      <c r="B8" s="390" t="s">
        <v>1445</v>
      </c>
      <c r="C8" s="245"/>
      <c r="D8" s="246"/>
      <c r="E8" s="246"/>
      <c r="F8" s="246"/>
      <c r="G8" s="246"/>
      <c r="H8" s="246"/>
      <c r="I8" s="246"/>
      <c r="J8" s="246"/>
      <c r="K8" s="246"/>
      <c r="L8" s="246"/>
      <c r="M8" s="246"/>
      <c r="N8" s="246"/>
    </row>
    <row r="9" spans="1:14" x14ac:dyDescent="0.3">
      <c r="A9" s="389"/>
      <c r="B9" s="390" t="s">
        <v>1446</v>
      </c>
      <c r="C9" s="245"/>
      <c r="D9" s="246"/>
      <c r="E9" s="246"/>
      <c r="F9" s="246"/>
      <c r="G9" s="246"/>
      <c r="H9" s="246"/>
      <c r="I9" s="246"/>
      <c r="J9" s="246"/>
      <c r="K9" s="246"/>
      <c r="L9" s="246"/>
      <c r="M9" s="246"/>
      <c r="N9" s="246"/>
    </row>
    <row r="10" spans="1:14" x14ac:dyDescent="0.3">
      <c r="A10" s="389"/>
      <c r="B10" s="388" t="s">
        <v>1447</v>
      </c>
      <c r="C10" s="245"/>
      <c r="D10" s="246"/>
      <c r="E10" s="246"/>
      <c r="F10" s="246"/>
      <c r="G10" s="246"/>
      <c r="H10" s="246"/>
      <c r="I10" s="246"/>
      <c r="J10" s="246"/>
      <c r="K10" s="246"/>
      <c r="L10" s="246"/>
      <c r="M10" s="246"/>
      <c r="N10" s="246"/>
    </row>
    <row r="11" spans="1:14" x14ac:dyDescent="0.3">
      <c r="A11" s="389"/>
      <c r="B11" s="388" t="s">
        <v>1448</v>
      </c>
      <c r="C11" s="245"/>
      <c r="D11" s="246"/>
      <c r="E11" s="246"/>
      <c r="F11" s="246"/>
      <c r="G11" s="246"/>
      <c r="H11" s="246"/>
      <c r="I11" s="246"/>
      <c r="J11" s="246"/>
      <c r="K11" s="246"/>
      <c r="L11" s="246"/>
      <c r="M11" s="246"/>
      <c r="N11" s="246"/>
    </row>
    <row r="12" spans="1:14" x14ac:dyDescent="0.3">
      <c r="A12" s="389"/>
      <c r="B12" s="388" t="s">
        <v>1449</v>
      </c>
      <c r="C12" s="245"/>
      <c r="D12" s="246"/>
      <c r="E12" s="246"/>
      <c r="F12" s="246"/>
      <c r="G12" s="246"/>
      <c r="H12" s="246"/>
      <c r="I12" s="246"/>
      <c r="J12" s="246"/>
      <c r="K12" s="246"/>
      <c r="L12" s="246"/>
      <c r="M12" s="246"/>
      <c r="N12" s="246"/>
    </row>
    <row r="13" spans="1:14" x14ac:dyDescent="0.3">
      <c r="A13" s="389"/>
      <c r="B13" s="388" t="s">
        <v>1450</v>
      </c>
      <c r="C13" s="245"/>
      <c r="D13" s="246"/>
      <c r="E13" s="246"/>
      <c r="F13" s="246"/>
      <c r="G13" s="246"/>
      <c r="H13" s="246"/>
      <c r="I13" s="246"/>
      <c r="J13" s="246"/>
      <c r="K13" s="246"/>
      <c r="L13" s="246"/>
      <c r="M13" s="246"/>
      <c r="N13" s="246"/>
    </row>
    <row r="14" spans="1:14" x14ac:dyDescent="0.3">
      <c r="A14" s="389"/>
      <c r="B14" s="390" t="s">
        <v>1451</v>
      </c>
      <c r="C14" s="245"/>
      <c r="D14" s="246"/>
      <c r="E14" s="246"/>
      <c r="F14" s="246"/>
      <c r="G14" s="246"/>
      <c r="H14" s="246"/>
      <c r="I14" s="246"/>
      <c r="J14" s="246"/>
      <c r="K14" s="246"/>
      <c r="L14" s="246"/>
      <c r="M14" s="246"/>
      <c r="N14" s="246"/>
    </row>
    <row r="15" spans="1:14" x14ac:dyDescent="0.3">
      <c r="A15" s="389"/>
      <c r="B15" s="390" t="s">
        <v>1452</v>
      </c>
      <c r="C15" s="245"/>
      <c r="D15" s="246"/>
      <c r="E15" s="246"/>
      <c r="F15" s="246"/>
      <c r="G15" s="246"/>
      <c r="H15" s="246"/>
      <c r="I15" s="246"/>
      <c r="J15" s="246"/>
      <c r="K15" s="246"/>
      <c r="L15" s="246"/>
      <c r="M15" s="246"/>
      <c r="N15" s="246"/>
    </row>
    <row r="16" spans="1:14" x14ac:dyDescent="0.3">
      <c r="A16" s="389"/>
      <c r="B16" s="388" t="s">
        <v>1453</v>
      </c>
      <c r="C16" s="245"/>
      <c r="D16" s="246"/>
      <c r="E16" s="246"/>
      <c r="F16" s="246"/>
      <c r="G16" s="246"/>
      <c r="H16" s="246"/>
      <c r="I16" s="246"/>
      <c r="J16" s="246"/>
      <c r="K16" s="246"/>
      <c r="L16" s="246"/>
      <c r="M16" s="246"/>
      <c r="N16" s="246"/>
    </row>
    <row r="17" spans="1:14" x14ac:dyDescent="0.3">
      <c r="A17" s="389"/>
      <c r="B17" s="390" t="s">
        <v>1454</v>
      </c>
      <c r="C17" s="245"/>
      <c r="D17" s="246"/>
      <c r="E17" s="246"/>
      <c r="F17" s="246"/>
      <c r="G17" s="246"/>
      <c r="H17" s="246"/>
      <c r="I17" s="246"/>
      <c r="J17" s="246"/>
      <c r="K17" s="246"/>
      <c r="L17" s="246"/>
      <c r="M17" s="246"/>
      <c r="N17" s="246"/>
    </row>
    <row r="18" spans="1:14" x14ac:dyDescent="0.3">
      <c r="A18" s="389"/>
      <c r="B18" s="390" t="s">
        <v>1455</v>
      </c>
      <c r="C18" s="245"/>
      <c r="D18" s="246"/>
      <c r="E18" s="246"/>
      <c r="F18" s="246"/>
      <c r="G18" s="246"/>
      <c r="H18" s="246"/>
      <c r="I18" s="246"/>
      <c r="J18" s="246"/>
      <c r="K18" s="246"/>
      <c r="L18" s="246"/>
      <c r="M18" s="246"/>
      <c r="N18" s="246"/>
    </row>
    <row r="19" spans="1:14" x14ac:dyDescent="0.3">
      <c r="A19" s="389"/>
      <c r="B19" s="388" t="s">
        <v>1456</v>
      </c>
      <c r="C19" s="245"/>
      <c r="D19" s="246"/>
      <c r="E19" s="246"/>
      <c r="F19" s="246"/>
      <c r="G19" s="246"/>
      <c r="H19" s="246"/>
      <c r="I19" s="246"/>
      <c r="J19" s="246"/>
      <c r="K19" s="246"/>
      <c r="L19" s="246"/>
      <c r="M19" s="246"/>
      <c r="N19" s="246"/>
    </row>
    <row r="20" spans="1:14" x14ac:dyDescent="0.3">
      <c r="A20" s="389"/>
      <c r="B20" s="390" t="s">
        <v>1457</v>
      </c>
      <c r="C20" s="245"/>
      <c r="D20" s="246"/>
      <c r="E20" s="246"/>
      <c r="F20" s="246"/>
      <c r="G20" s="246"/>
      <c r="H20" s="246"/>
      <c r="I20" s="246"/>
      <c r="J20" s="246"/>
      <c r="K20" s="246"/>
      <c r="L20" s="246"/>
      <c r="M20" s="246"/>
      <c r="N20" s="246"/>
    </row>
    <row r="21" spans="1:14" x14ac:dyDescent="0.3">
      <c r="A21" s="389"/>
      <c r="B21" s="390" t="s">
        <v>1458</v>
      </c>
      <c r="C21" s="245"/>
      <c r="D21" s="246"/>
      <c r="E21" s="246"/>
      <c r="F21" s="246"/>
      <c r="G21" s="246"/>
      <c r="H21" s="246"/>
      <c r="I21" s="246"/>
      <c r="J21" s="246"/>
      <c r="K21" s="246"/>
      <c r="L21" s="246"/>
      <c r="M21" s="246"/>
      <c r="N21" s="246"/>
    </row>
    <row r="22" spans="1:14" x14ac:dyDescent="0.3">
      <c r="A22" s="389"/>
      <c r="B22" s="390" t="s">
        <v>1459</v>
      </c>
      <c r="C22" s="245"/>
      <c r="D22" s="246"/>
      <c r="E22" s="246"/>
      <c r="F22" s="246"/>
      <c r="G22" s="246"/>
      <c r="H22" s="246"/>
      <c r="I22" s="246"/>
      <c r="J22" s="246"/>
      <c r="K22" s="246"/>
      <c r="L22" s="246"/>
      <c r="M22" s="246"/>
      <c r="N22" s="246"/>
    </row>
    <row r="23" spans="1:14" x14ac:dyDescent="0.3">
      <c r="A23" s="391"/>
      <c r="B23" s="388" t="s">
        <v>1460</v>
      </c>
      <c r="C23" s="245"/>
      <c r="D23" s="246"/>
      <c r="E23" s="246"/>
      <c r="F23" s="246"/>
      <c r="G23" s="246"/>
      <c r="H23" s="246"/>
      <c r="I23" s="246"/>
      <c r="J23" s="246"/>
      <c r="K23" s="246"/>
      <c r="L23" s="246"/>
      <c r="M23" s="246"/>
      <c r="N23" s="246"/>
    </row>
    <row r="24" spans="1:14" x14ac:dyDescent="0.3">
      <c r="A24" s="1396" t="s">
        <v>1461</v>
      </c>
      <c r="B24" s="1397"/>
      <c r="C24" s="246"/>
      <c r="D24" s="246"/>
      <c r="E24" s="246"/>
      <c r="F24" s="246"/>
      <c r="G24" s="246"/>
      <c r="H24" s="246"/>
      <c r="I24" s="246"/>
      <c r="J24" s="246"/>
      <c r="K24" s="246"/>
      <c r="L24" s="246"/>
      <c r="M24" s="246"/>
      <c r="N24" s="246"/>
    </row>
    <row r="25" spans="1:14" x14ac:dyDescent="0.3">
      <c r="A25" s="1392" t="s">
        <v>1462</v>
      </c>
      <c r="B25" s="1393"/>
      <c r="C25" s="246"/>
      <c r="D25" s="246"/>
      <c r="E25" s="246"/>
      <c r="F25" s="246"/>
      <c r="G25" s="392"/>
      <c r="H25" s="246"/>
      <c r="I25" s="392"/>
      <c r="J25" s="246"/>
      <c r="K25" s="246"/>
      <c r="L25" s="246"/>
      <c r="M25" s="246"/>
      <c r="N25" s="246"/>
    </row>
    <row r="26" spans="1:14" x14ac:dyDescent="0.3">
      <c r="A26" s="253"/>
      <c r="B26" s="253"/>
      <c r="C26" s="253"/>
      <c r="D26" s="253"/>
      <c r="E26" s="253"/>
      <c r="F26" s="253"/>
      <c r="G26" s="253"/>
      <c r="H26" s="253"/>
      <c r="I26" s="253"/>
      <c r="J26" s="253"/>
      <c r="K26" s="253"/>
      <c r="L26" s="253"/>
      <c r="M26" s="253"/>
      <c r="N26" s="253"/>
    </row>
    <row r="27" spans="1:14" x14ac:dyDescent="0.3">
      <c r="A27" s="253"/>
      <c r="B27" s="253"/>
      <c r="C27" s="253"/>
      <c r="D27" s="253"/>
      <c r="E27" s="253"/>
      <c r="F27" s="253"/>
      <c r="G27" s="253"/>
      <c r="H27" s="253"/>
      <c r="I27" s="253"/>
      <c r="J27" s="253"/>
      <c r="K27" s="253"/>
      <c r="L27" s="253"/>
      <c r="M27" s="253"/>
      <c r="N27" s="253"/>
    </row>
    <row r="28" spans="1:14" x14ac:dyDescent="0.3">
      <c r="A28" s="253"/>
      <c r="B28" s="253"/>
      <c r="C28" s="253"/>
      <c r="D28" s="253"/>
      <c r="E28" s="253"/>
      <c r="F28" s="253"/>
      <c r="G28" s="253"/>
      <c r="H28" s="253"/>
      <c r="I28" s="253"/>
      <c r="J28" s="253"/>
      <c r="K28" s="253"/>
      <c r="L28" s="253"/>
      <c r="M28" s="253"/>
      <c r="N28" s="253"/>
    </row>
    <row r="29" spans="1:14" ht="86.4" x14ac:dyDescent="0.3">
      <c r="A29" s="1398" t="s">
        <v>1463</v>
      </c>
      <c r="B29" s="393" t="s">
        <v>1432</v>
      </c>
      <c r="C29" s="242" t="s">
        <v>835</v>
      </c>
      <c r="D29" s="242" t="s">
        <v>1433</v>
      </c>
      <c r="E29" s="37" t="s">
        <v>1434</v>
      </c>
      <c r="F29" s="37" t="s">
        <v>927</v>
      </c>
      <c r="G29" s="37" t="s">
        <v>1435</v>
      </c>
      <c r="H29" s="37" t="s">
        <v>1436</v>
      </c>
      <c r="I29" s="37" t="s">
        <v>1437</v>
      </c>
      <c r="J29" s="37" t="s">
        <v>1438</v>
      </c>
      <c r="K29" s="242" t="s">
        <v>1439</v>
      </c>
      <c r="L29" s="242" t="s">
        <v>1440</v>
      </c>
      <c r="M29" s="242" t="s">
        <v>1441</v>
      </c>
      <c r="N29" s="242" t="s">
        <v>1442</v>
      </c>
    </row>
    <row r="30" spans="1:14" x14ac:dyDescent="0.3">
      <c r="A30" s="1399"/>
      <c r="B30" s="394" t="s">
        <v>6</v>
      </c>
      <c r="C30" s="11" t="s">
        <v>7</v>
      </c>
      <c r="D30" s="11" t="s">
        <v>8</v>
      </c>
      <c r="E30" s="11" t="s">
        <v>43</v>
      </c>
      <c r="F30" s="11" t="s">
        <v>44</v>
      </c>
      <c r="G30" s="11" t="s">
        <v>162</v>
      </c>
      <c r="H30" s="11" t="s">
        <v>163</v>
      </c>
      <c r="I30" s="11" t="s">
        <v>197</v>
      </c>
      <c r="J30" s="11" t="s">
        <v>452</v>
      </c>
      <c r="K30" s="11" t="s">
        <v>453</v>
      </c>
      <c r="L30" s="11" t="s">
        <v>454</v>
      </c>
      <c r="M30" s="11" t="s">
        <v>455</v>
      </c>
      <c r="N30" s="11" t="s">
        <v>456</v>
      </c>
    </row>
    <row r="31" spans="1:14" ht="28.8" x14ac:dyDescent="0.3">
      <c r="A31" s="385" t="s">
        <v>1443</v>
      </c>
      <c r="B31" s="386"/>
      <c r="C31" s="245"/>
      <c r="D31" s="246"/>
      <c r="E31" s="246"/>
      <c r="F31" s="246"/>
      <c r="G31" s="246"/>
      <c r="H31" s="246"/>
      <c r="I31" s="246"/>
      <c r="J31" s="246"/>
      <c r="K31" s="246"/>
      <c r="L31" s="246"/>
      <c r="M31" s="246"/>
      <c r="N31" s="246"/>
    </row>
    <row r="32" spans="1:14" x14ac:dyDescent="0.3">
      <c r="A32" s="387"/>
      <c r="B32" s="388" t="s">
        <v>1444</v>
      </c>
      <c r="C32" s="245"/>
      <c r="D32" s="246"/>
      <c r="E32" s="246"/>
      <c r="F32" s="246"/>
      <c r="G32" s="246"/>
      <c r="H32" s="246"/>
      <c r="I32" s="246"/>
      <c r="J32" s="246"/>
      <c r="K32" s="246"/>
      <c r="L32" s="246"/>
      <c r="M32" s="246"/>
      <c r="N32" s="246"/>
    </row>
    <row r="33" spans="1:14" x14ac:dyDescent="0.3">
      <c r="A33" s="389"/>
      <c r="B33" s="390" t="s">
        <v>1445</v>
      </c>
      <c r="C33" s="245"/>
      <c r="D33" s="246"/>
      <c r="E33" s="246"/>
      <c r="F33" s="246"/>
      <c r="G33" s="246"/>
      <c r="H33" s="246"/>
      <c r="I33" s="246"/>
      <c r="J33" s="246"/>
      <c r="K33" s="246"/>
      <c r="L33" s="246"/>
      <c r="M33" s="246"/>
      <c r="N33" s="246"/>
    </row>
    <row r="34" spans="1:14" x14ac:dyDescent="0.3">
      <c r="A34" s="389"/>
      <c r="B34" s="390" t="s">
        <v>1446</v>
      </c>
      <c r="C34" s="245"/>
      <c r="D34" s="246"/>
      <c r="E34" s="246"/>
      <c r="F34" s="246"/>
      <c r="G34" s="246"/>
      <c r="H34" s="246"/>
      <c r="I34" s="246"/>
      <c r="J34" s="246"/>
      <c r="K34" s="246"/>
      <c r="L34" s="246"/>
      <c r="M34" s="246"/>
      <c r="N34" s="246"/>
    </row>
    <row r="35" spans="1:14" x14ac:dyDescent="0.3">
      <c r="A35" s="389"/>
      <c r="B35" s="388" t="s">
        <v>1447</v>
      </c>
      <c r="C35" s="245"/>
      <c r="D35" s="246"/>
      <c r="E35" s="246"/>
      <c r="F35" s="246"/>
      <c r="G35" s="246"/>
      <c r="H35" s="246"/>
      <c r="I35" s="246"/>
      <c r="J35" s="246"/>
      <c r="K35" s="246"/>
      <c r="L35" s="246"/>
      <c r="M35" s="246"/>
      <c r="N35" s="246"/>
    </row>
    <row r="36" spans="1:14" x14ac:dyDescent="0.3">
      <c r="A36" s="389"/>
      <c r="B36" s="388" t="s">
        <v>1448</v>
      </c>
      <c r="C36" s="245"/>
      <c r="D36" s="246"/>
      <c r="E36" s="246"/>
      <c r="F36" s="246"/>
      <c r="G36" s="246"/>
      <c r="H36" s="246"/>
      <c r="I36" s="246"/>
      <c r="J36" s="246"/>
      <c r="K36" s="246"/>
      <c r="L36" s="246"/>
      <c r="M36" s="246"/>
      <c r="N36" s="246"/>
    </row>
    <row r="37" spans="1:14" x14ac:dyDescent="0.3">
      <c r="A37" s="389"/>
      <c r="B37" s="388" t="s">
        <v>1449</v>
      </c>
      <c r="C37" s="245"/>
      <c r="D37" s="246"/>
      <c r="E37" s="246"/>
      <c r="F37" s="246"/>
      <c r="G37" s="246"/>
      <c r="H37" s="246"/>
      <c r="I37" s="246"/>
      <c r="J37" s="246"/>
      <c r="K37" s="246"/>
      <c r="L37" s="246"/>
      <c r="M37" s="246"/>
      <c r="N37" s="246"/>
    </row>
    <row r="38" spans="1:14" x14ac:dyDescent="0.3">
      <c r="A38" s="389"/>
      <c r="B38" s="388" t="s">
        <v>1450</v>
      </c>
      <c r="C38" s="245"/>
      <c r="D38" s="246"/>
      <c r="E38" s="246"/>
      <c r="F38" s="246"/>
      <c r="G38" s="246"/>
      <c r="H38" s="246"/>
      <c r="I38" s="246"/>
      <c r="J38" s="246"/>
      <c r="K38" s="246"/>
      <c r="L38" s="246"/>
      <c r="M38" s="246"/>
      <c r="N38" s="246"/>
    </row>
    <row r="39" spans="1:14" x14ac:dyDescent="0.3">
      <c r="A39" s="389"/>
      <c r="B39" s="390" t="s">
        <v>1451</v>
      </c>
      <c r="C39" s="245"/>
      <c r="D39" s="246"/>
      <c r="E39" s="246"/>
      <c r="F39" s="246"/>
      <c r="G39" s="246"/>
      <c r="H39" s="246"/>
      <c r="I39" s="246"/>
      <c r="J39" s="246"/>
      <c r="K39" s="246"/>
      <c r="L39" s="246"/>
      <c r="M39" s="246"/>
      <c r="N39" s="246"/>
    </row>
    <row r="40" spans="1:14" x14ac:dyDescent="0.3">
      <c r="A40" s="389"/>
      <c r="B40" s="390" t="s">
        <v>1452</v>
      </c>
      <c r="C40" s="245"/>
      <c r="D40" s="246"/>
      <c r="E40" s="246"/>
      <c r="F40" s="246"/>
      <c r="G40" s="246"/>
      <c r="H40" s="246"/>
      <c r="I40" s="246"/>
      <c r="J40" s="246"/>
      <c r="K40" s="246"/>
      <c r="L40" s="246"/>
      <c r="M40" s="246"/>
      <c r="N40" s="246"/>
    </row>
    <row r="41" spans="1:14" x14ac:dyDescent="0.3">
      <c r="A41" s="389"/>
      <c r="B41" s="388" t="s">
        <v>1453</v>
      </c>
      <c r="C41" s="245"/>
      <c r="D41" s="246"/>
      <c r="E41" s="246"/>
      <c r="F41" s="246"/>
      <c r="G41" s="246"/>
      <c r="H41" s="246"/>
      <c r="I41" s="246"/>
      <c r="J41" s="246"/>
      <c r="K41" s="246"/>
      <c r="L41" s="246"/>
      <c r="M41" s="246"/>
      <c r="N41" s="246"/>
    </row>
    <row r="42" spans="1:14" x14ac:dyDescent="0.3">
      <c r="A42" s="389"/>
      <c r="B42" s="390" t="s">
        <v>1454</v>
      </c>
      <c r="C42" s="245"/>
      <c r="D42" s="246"/>
      <c r="E42" s="246"/>
      <c r="F42" s="246"/>
      <c r="G42" s="246"/>
      <c r="H42" s="246"/>
      <c r="I42" s="246"/>
      <c r="J42" s="246"/>
      <c r="K42" s="246"/>
      <c r="L42" s="246"/>
      <c r="M42" s="246"/>
      <c r="N42" s="246"/>
    </row>
    <row r="43" spans="1:14" x14ac:dyDescent="0.3">
      <c r="A43" s="389"/>
      <c r="B43" s="390" t="s">
        <v>1455</v>
      </c>
      <c r="C43" s="245"/>
      <c r="D43" s="246"/>
      <c r="E43" s="246"/>
      <c r="F43" s="246"/>
      <c r="G43" s="246"/>
      <c r="H43" s="246"/>
      <c r="I43" s="246"/>
      <c r="J43" s="246"/>
      <c r="K43" s="246"/>
      <c r="L43" s="246"/>
      <c r="M43" s="246"/>
      <c r="N43" s="246"/>
    </row>
    <row r="44" spans="1:14" x14ac:dyDescent="0.3">
      <c r="A44" s="389"/>
      <c r="B44" s="388" t="s">
        <v>1456</v>
      </c>
      <c r="C44" s="245"/>
      <c r="D44" s="246"/>
      <c r="E44" s="246"/>
      <c r="F44" s="246"/>
      <c r="G44" s="246"/>
      <c r="H44" s="246"/>
      <c r="I44" s="246"/>
      <c r="J44" s="246"/>
      <c r="K44" s="246"/>
      <c r="L44" s="246"/>
      <c r="M44" s="246"/>
      <c r="N44" s="246"/>
    </row>
    <row r="45" spans="1:14" x14ac:dyDescent="0.3">
      <c r="A45" s="389"/>
      <c r="B45" s="390" t="s">
        <v>1457</v>
      </c>
      <c r="C45" s="245"/>
      <c r="D45" s="246"/>
      <c r="E45" s="246"/>
      <c r="F45" s="246"/>
      <c r="G45" s="246"/>
      <c r="H45" s="246"/>
      <c r="I45" s="246"/>
      <c r="J45" s="246"/>
      <c r="K45" s="246"/>
      <c r="L45" s="246"/>
      <c r="M45" s="246"/>
      <c r="N45" s="246"/>
    </row>
    <row r="46" spans="1:14" x14ac:dyDescent="0.3">
      <c r="A46" s="389"/>
      <c r="B46" s="390" t="s">
        <v>1458</v>
      </c>
      <c r="C46" s="245"/>
      <c r="D46" s="246"/>
      <c r="E46" s="246"/>
      <c r="F46" s="246"/>
      <c r="G46" s="246"/>
      <c r="H46" s="246"/>
      <c r="I46" s="246"/>
      <c r="J46" s="246"/>
      <c r="K46" s="246"/>
      <c r="L46" s="246"/>
      <c r="M46" s="246"/>
      <c r="N46" s="246"/>
    </row>
    <row r="47" spans="1:14" x14ac:dyDescent="0.3">
      <c r="A47" s="389"/>
      <c r="B47" s="390" t="s">
        <v>1459</v>
      </c>
      <c r="C47" s="245"/>
      <c r="D47" s="246"/>
      <c r="E47" s="246"/>
      <c r="F47" s="246"/>
      <c r="G47" s="246"/>
      <c r="H47" s="246"/>
      <c r="I47" s="246"/>
      <c r="J47" s="246"/>
      <c r="K47" s="246"/>
      <c r="L47" s="246"/>
      <c r="M47" s="246"/>
      <c r="N47" s="246"/>
    </row>
    <row r="48" spans="1:14" x14ac:dyDescent="0.3">
      <c r="A48" s="391"/>
      <c r="B48" s="388" t="s">
        <v>1460</v>
      </c>
      <c r="C48" s="245"/>
      <c r="D48" s="246"/>
      <c r="E48" s="246"/>
      <c r="F48" s="246"/>
      <c r="G48" s="246"/>
      <c r="H48" s="246"/>
      <c r="I48" s="246"/>
      <c r="J48" s="246"/>
      <c r="K48" s="246"/>
      <c r="L48" s="246"/>
      <c r="M48" s="246"/>
      <c r="N48" s="246"/>
    </row>
    <row r="49" spans="1:14" x14ac:dyDescent="0.3">
      <c r="A49" s="1396" t="s">
        <v>1461</v>
      </c>
      <c r="B49" s="1397"/>
      <c r="C49" s="246"/>
      <c r="D49" s="246"/>
      <c r="E49" s="246"/>
      <c r="F49" s="246"/>
      <c r="G49" s="246"/>
      <c r="H49" s="246"/>
      <c r="I49" s="246"/>
      <c r="J49" s="246"/>
      <c r="K49" s="246"/>
      <c r="L49" s="246"/>
      <c r="M49" s="246"/>
      <c r="N49" s="246"/>
    </row>
    <row r="50" spans="1:14" x14ac:dyDescent="0.3">
      <c r="A50" s="1392" t="s">
        <v>1462</v>
      </c>
      <c r="B50" s="1393"/>
      <c r="C50" s="246"/>
      <c r="D50" s="246"/>
      <c r="E50" s="246"/>
      <c r="F50" s="246"/>
      <c r="G50" s="392"/>
      <c r="H50" s="246"/>
      <c r="I50" s="392"/>
      <c r="J50" s="246"/>
      <c r="K50" s="246"/>
      <c r="L50" s="246"/>
      <c r="M50" s="246"/>
      <c r="N50" s="246"/>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theme="9" tint="0.79998168889431442"/>
    <pageSetUpPr autoPageBreaks="0" fitToPage="1"/>
  </sheetPr>
  <dimension ref="B2:J23"/>
  <sheetViews>
    <sheetView showGridLines="0" view="pageLayout" zoomScaleNormal="100" zoomScaleSheetLayoutView="100" workbookViewId="0">
      <selection activeCell="B3" sqref="B3"/>
    </sheetView>
  </sheetViews>
  <sheetFormatPr defaultColWidth="9.109375" defaultRowHeight="14.4" x14ac:dyDescent="0.3"/>
  <cols>
    <col min="2" max="2" width="6.6640625" customWidth="1"/>
    <col min="3" max="3" width="47" customWidth="1"/>
    <col min="4" max="4" width="31" customWidth="1"/>
    <col min="5" max="8" width="23.33203125" customWidth="1"/>
  </cols>
  <sheetData>
    <row r="2" spans="2:10" ht="21" x14ac:dyDescent="0.4">
      <c r="B2" s="395" t="s">
        <v>1415</v>
      </c>
      <c r="C2" s="396"/>
      <c r="D2" s="396"/>
      <c r="E2" s="397"/>
      <c r="F2" s="397"/>
      <c r="G2" s="397"/>
      <c r="H2" s="397"/>
      <c r="I2" s="397"/>
    </row>
    <row r="4" spans="2:10" x14ac:dyDescent="0.3">
      <c r="B4" s="398"/>
      <c r="C4" s="398"/>
      <c r="D4" s="398"/>
      <c r="E4" s="398"/>
      <c r="F4" s="398"/>
    </row>
    <row r="5" spans="2:10" x14ac:dyDescent="0.3">
      <c r="B5" s="5"/>
      <c r="C5" s="5"/>
      <c r="D5" s="5"/>
      <c r="E5" s="399"/>
      <c r="F5" s="399"/>
      <c r="J5" s="5"/>
    </row>
    <row r="6" spans="2:10" ht="69" x14ac:dyDescent="0.3">
      <c r="B6" s="400"/>
      <c r="C6" s="401"/>
      <c r="D6" s="692" t="s">
        <v>1464</v>
      </c>
      <c r="E6" s="693" t="s">
        <v>1465</v>
      </c>
      <c r="F6" s="693" t="s">
        <v>1466</v>
      </c>
      <c r="G6" s="693" t="s">
        <v>1467</v>
      </c>
      <c r="H6" s="693" t="s">
        <v>1468</v>
      </c>
    </row>
    <row r="7" spans="2:10" x14ac:dyDescent="0.3">
      <c r="B7" s="400"/>
      <c r="C7" s="400"/>
      <c r="D7" s="694" t="s">
        <v>6</v>
      </c>
      <c r="E7" s="695" t="s">
        <v>7</v>
      </c>
      <c r="F7" s="695" t="s">
        <v>8</v>
      </c>
      <c r="G7" s="695" t="s">
        <v>43</v>
      </c>
      <c r="H7" s="695" t="s">
        <v>44</v>
      </c>
    </row>
    <row r="8" spans="2:10" x14ac:dyDescent="0.3">
      <c r="B8" s="697">
        <v>1</v>
      </c>
      <c r="C8" s="697" t="s">
        <v>1469</v>
      </c>
      <c r="D8" s="696"/>
      <c r="E8" s="696"/>
      <c r="F8" s="697"/>
      <c r="G8" s="697"/>
      <c r="H8" s="697"/>
    </row>
    <row r="9" spans="2:10" x14ac:dyDescent="0.3">
      <c r="B9" s="697">
        <v>1.1000000000000001</v>
      </c>
      <c r="C9" s="701" t="s">
        <v>1470</v>
      </c>
      <c r="D9" s="698"/>
      <c r="E9" s="697"/>
      <c r="F9" s="697"/>
      <c r="G9" s="697"/>
      <c r="H9" s="697"/>
    </row>
    <row r="10" spans="2:10" x14ac:dyDescent="0.3">
      <c r="B10" s="697">
        <v>1.2</v>
      </c>
      <c r="C10" s="701" t="s">
        <v>1471</v>
      </c>
      <c r="D10" s="698"/>
      <c r="E10" s="697"/>
      <c r="F10" s="697"/>
      <c r="G10" s="697"/>
      <c r="H10" s="697"/>
    </row>
    <row r="11" spans="2:10" x14ac:dyDescent="0.3">
      <c r="B11" s="697">
        <v>2</v>
      </c>
      <c r="C11" s="697" t="s">
        <v>936</v>
      </c>
      <c r="D11" s="697"/>
      <c r="E11" s="697"/>
      <c r="F11" s="697"/>
      <c r="G11" s="697"/>
      <c r="H11" s="697"/>
    </row>
    <row r="12" spans="2:10" x14ac:dyDescent="0.3">
      <c r="B12" s="697">
        <v>3</v>
      </c>
      <c r="C12" s="697" t="s">
        <v>937</v>
      </c>
      <c r="D12" s="697"/>
      <c r="E12" s="697"/>
      <c r="F12" s="697"/>
      <c r="G12" s="697"/>
      <c r="H12" s="697"/>
    </row>
    <row r="13" spans="2:10" ht="27.6" x14ac:dyDescent="0.3">
      <c r="B13" s="697">
        <v>3.1</v>
      </c>
      <c r="C13" s="701" t="s">
        <v>1472</v>
      </c>
      <c r="D13" s="698"/>
      <c r="E13" s="697"/>
      <c r="F13" s="697"/>
      <c r="G13" s="697"/>
      <c r="H13" s="697"/>
    </row>
    <row r="14" spans="2:10" ht="27.6" x14ac:dyDescent="0.3">
      <c r="B14" s="697">
        <v>3.2</v>
      </c>
      <c r="C14" s="701" t="s">
        <v>1473</v>
      </c>
      <c r="D14" s="698"/>
      <c r="E14" s="697"/>
      <c r="F14" s="697"/>
      <c r="G14" s="697"/>
      <c r="H14" s="697"/>
    </row>
    <row r="15" spans="2:10" x14ac:dyDescent="0.3">
      <c r="B15" s="697">
        <v>4</v>
      </c>
      <c r="C15" s="697" t="s">
        <v>938</v>
      </c>
      <c r="D15" s="697"/>
      <c r="E15" s="697"/>
      <c r="F15" s="697"/>
      <c r="G15" s="697"/>
      <c r="H15" s="697"/>
    </row>
    <row r="16" spans="2:10" x14ac:dyDescent="0.3">
      <c r="B16" s="697">
        <v>4.0999999999999996</v>
      </c>
      <c r="C16" s="702" t="s">
        <v>1474</v>
      </c>
      <c r="D16" s="699"/>
      <c r="E16" s="697"/>
      <c r="F16" s="697"/>
      <c r="G16" s="697"/>
      <c r="H16" s="697"/>
    </row>
    <row r="17" spans="2:8" ht="27.6" x14ac:dyDescent="0.3">
      <c r="B17" s="697">
        <v>4.2</v>
      </c>
      <c r="C17" s="702" t="s">
        <v>1475</v>
      </c>
      <c r="D17" s="699"/>
      <c r="E17" s="697"/>
      <c r="F17" s="697"/>
      <c r="G17" s="697"/>
      <c r="H17" s="697"/>
    </row>
    <row r="18" spans="2:8" ht="27.6" x14ac:dyDescent="0.3">
      <c r="B18" s="697">
        <v>4.3</v>
      </c>
      <c r="C18" s="702" t="s">
        <v>1476</v>
      </c>
      <c r="D18" s="699"/>
      <c r="E18" s="697"/>
      <c r="F18" s="697"/>
      <c r="G18" s="697"/>
      <c r="H18" s="697"/>
    </row>
    <row r="19" spans="2:8" x14ac:dyDescent="0.3">
      <c r="B19" s="697">
        <v>4.4000000000000004</v>
      </c>
      <c r="C19" s="702" t="s">
        <v>1477</v>
      </c>
      <c r="D19" s="699"/>
      <c r="E19" s="697"/>
      <c r="F19" s="697"/>
      <c r="G19" s="697"/>
      <c r="H19" s="697"/>
    </row>
    <row r="20" spans="2:8" ht="27.6" x14ac:dyDescent="0.3">
      <c r="B20" s="697">
        <v>4.5</v>
      </c>
      <c r="C20" s="702" t="s">
        <v>1478</v>
      </c>
      <c r="D20" s="699"/>
      <c r="E20" s="697"/>
      <c r="F20" s="697"/>
      <c r="G20" s="697"/>
      <c r="H20" s="697"/>
    </row>
    <row r="21" spans="2:8" x14ac:dyDescent="0.3">
      <c r="B21" s="697">
        <v>5</v>
      </c>
      <c r="C21" s="697" t="s">
        <v>233</v>
      </c>
      <c r="D21" s="697"/>
      <c r="E21" s="697"/>
      <c r="F21" s="697"/>
      <c r="G21" s="697"/>
      <c r="H21" s="697"/>
    </row>
    <row r="22" spans="2:8" x14ac:dyDescent="0.3">
      <c r="B22" s="697">
        <v>6</v>
      </c>
      <c r="C22" s="697" t="s">
        <v>1479</v>
      </c>
      <c r="D22" s="697"/>
      <c r="E22" s="697"/>
      <c r="F22" s="697"/>
      <c r="G22" s="697"/>
      <c r="H22" s="697"/>
    </row>
    <row r="23" spans="2:8" x14ac:dyDescent="0.3">
      <c r="B23" s="697">
        <v>7</v>
      </c>
      <c r="C23" s="700" t="s">
        <v>1348</v>
      </c>
      <c r="D23" s="700"/>
      <c r="E23" s="697"/>
      <c r="F23" s="697"/>
      <c r="G23" s="697"/>
      <c r="H23" s="697"/>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9" tint="0.79998168889431442"/>
    <pageSetUpPr autoPageBreaks="0" fitToPage="1"/>
  </sheetPr>
  <dimension ref="C2:K26"/>
  <sheetViews>
    <sheetView showGridLines="0" zoomScale="80" zoomScaleNormal="80" zoomScaleSheetLayoutView="100" zoomScalePageLayoutView="80" workbookViewId="0"/>
  </sheetViews>
  <sheetFormatPr defaultColWidth="9.109375" defaultRowHeight="14.4" x14ac:dyDescent="0.3"/>
  <cols>
    <col min="3" max="3" width="8.44140625" customWidth="1"/>
    <col min="4" max="4" width="51.5546875" customWidth="1"/>
    <col min="5" max="5" width="31.5546875" customWidth="1"/>
    <col min="6" max="6" width="30.44140625" bestFit="1" customWidth="1"/>
  </cols>
  <sheetData>
    <row r="2" spans="3:11" ht="41.4" customHeight="1" x14ac:dyDescent="0.4">
      <c r="C2" s="1400" t="s">
        <v>1416</v>
      </c>
      <c r="D2" s="1401"/>
      <c r="E2" s="1401"/>
      <c r="F2" s="1401"/>
      <c r="G2" s="1402"/>
      <c r="H2" s="236"/>
      <c r="I2" s="236"/>
      <c r="J2" s="236"/>
      <c r="K2" s="236"/>
    </row>
    <row r="4" spans="3:11" x14ac:dyDescent="0.3">
      <c r="C4" s="398"/>
      <c r="D4" s="398"/>
      <c r="E4" s="398"/>
      <c r="F4" s="398"/>
    </row>
    <row r="5" spans="3:11" x14ac:dyDescent="0.3">
      <c r="C5" s="221"/>
      <c r="D5" s="221"/>
      <c r="E5" s="399"/>
      <c r="F5" s="399"/>
    </row>
    <row r="6" spans="3:11" ht="28.8" x14ac:dyDescent="0.3">
      <c r="C6" s="402"/>
      <c r="D6" s="402"/>
      <c r="E6" s="703" t="s">
        <v>1480</v>
      </c>
      <c r="F6" s="703" t="s">
        <v>1481</v>
      </c>
    </row>
    <row r="7" spans="3:11" ht="16.8" x14ac:dyDescent="0.3">
      <c r="C7" s="1403"/>
      <c r="D7" s="1403"/>
      <c r="E7" s="688" t="s">
        <v>6</v>
      </c>
      <c r="F7" s="688" t="s">
        <v>7</v>
      </c>
    </row>
    <row r="8" spans="3:11" x14ac:dyDescent="0.3">
      <c r="C8" s="704">
        <v>1</v>
      </c>
      <c r="D8" s="569" t="s">
        <v>1482</v>
      </c>
      <c r="E8" s="823">
        <v>1447912.4843499998</v>
      </c>
      <c r="F8" s="823">
        <v>1447912.4843499998</v>
      </c>
    </row>
    <row r="9" spans="3:11" x14ac:dyDescent="0.3">
      <c r="C9" s="704">
        <v>2</v>
      </c>
      <c r="D9" s="704" t="s">
        <v>1483</v>
      </c>
      <c r="E9" s="824">
        <v>235006.62802</v>
      </c>
      <c r="F9" s="824">
        <v>235006.62802</v>
      </c>
    </row>
    <row r="10" spans="3:11" x14ac:dyDescent="0.3">
      <c r="C10" s="704">
        <v>3</v>
      </c>
      <c r="D10" s="704" t="s">
        <v>936</v>
      </c>
      <c r="E10" s="824">
        <v>9291.7691599999998</v>
      </c>
      <c r="F10" s="824">
        <v>9291.7691599999998</v>
      </c>
    </row>
    <row r="11" spans="3:11" x14ac:dyDescent="0.3">
      <c r="C11" s="704">
        <v>4</v>
      </c>
      <c r="D11" s="704" t="s">
        <v>1484</v>
      </c>
      <c r="E11" s="824">
        <v>1203614.0871700002</v>
      </c>
      <c r="F11" s="824">
        <v>1203614.0871699997</v>
      </c>
    </row>
    <row r="12" spans="3:11" x14ac:dyDescent="0.3">
      <c r="C12" s="567">
        <v>4.0999999999999996</v>
      </c>
      <c r="D12" s="567" t="s">
        <v>1485</v>
      </c>
      <c r="E12" s="824">
        <v>41432.268240000005</v>
      </c>
      <c r="F12" s="824">
        <v>41432.268240000005</v>
      </c>
    </row>
    <row r="13" spans="3:11" x14ac:dyDescent="0.3">
      <c r="C13" s="567">
        <v>4.2</v>
      </c>
      <c r="D13" s="567" t="s">
        <v>1486</v>
      </c>
      <c r="E13" s="824">
        <v>0</v>
      </c>
      <c r="F13" s="824">
        <v>0</v>
      </c>
    </row>
    <row r="14" spans="3:11" x14ac:dyDescent="0.3">
      <c r="C14" s="704">
        <v>5</v>
      </c>
      <c r="D14" s="569" t="s">
        <v>1487</v>
      </c>
      <c r="E14" s="823">
        <v>26419125.744459998</v>
      </c>
      <c r="F14" s="823">
        <v>26419125.744459998</v>
      </c>
    </row>
    <row r="15" spans="3:11" x14ac:dyDescent="0.3">
      <c r="C15" s="704">
        <v>6</v>
      </c>
      <c r="D15" s="704" t="s">
        <v>1483</v>
      </c>
      <c r="E15" s="824">
        <v>0</v>
      </c>
      <c r="F15" s="824">
        <v>0</v>
      </c>
    </row>
    <row r="16" spans="3:11" x14ac:dyDescent="0.3">
      <c r="C16" s="704">
        <v>7</v>
      </c>
      <c r="D16" s="704" t="s">
        <v>936</v>
      </c>
      <c r="E16" s="824">
        <v>0</v>
      </c>
      <c r="F16" s="824">
        <v>0</v>
      </c>
    </row>
    <row r="17" spans="3:6" x14ac:dyDescent="0.3">
      <c r="C17" s="704">
        <v>8</v>
      </c>
      <c r="D17" s="704" t="s">
        <v>1484</v>
      </c>
      <c r="E17" s="824">
        <v>0</v>
      </c>
      <c r="F17" s="824">
        <v>0</v>
      </c>
    </row>
    <row r="18" spans="3:6" ht="15.6" x14ac:dyDescent="0.3">
      <c r="C18" s="705">
        <v>8.1</v>
      </c>
      <c r="D18" s="567" t="s">
        <v>1488</v>
      </c>
      <c r="E18" s="824">
        <v>0</v>
      </c>
      <c r="F18" s="824">
        <v>0</v>
      </c>
    </row>
    <row r="19" spans="3:6" ht="15.6" x14ac:dyDescent="0.3">
      <c r="C19" s="705">
        <v>8.1999999999999993</v>
      </c>
      <c r="D19" s="567" t="s">
        <v>1486</v>
      </c>
      <c r="E19" s="824">
        <v>0</v>
      </c>
      <c r="F19" s="824">
        <v>0</v>
      </c>
    </row>
    <row r="20" spans="3:6" ht="15.6" x14ac:dyDescent="0.3">
      <c r="C20" s="705">
        <v>9</v>
      </c>
      <c r="D20" s="704" t="s">
        <v>938</v>
      </c>
      <c r="E20" s="824">
        <v>26419125.744460002</v>
      </c>
      <c r="F20" s="824">
        <v>26419125.744460002</v>
      </c>
    </row>
    <row r="21" spans="3:6" ht="28.8" x14ac:dyDescent="0.3">
      <c r="C21" s="705">
        <v>9.1</v>
      </c>
      <c r="D21" s="567" t="s">
        <v>1489</v>
      </c>
      <c r="E21" s="824">
        <v>41316.242310000001</v>
      </c>
      <c r="F21" s="824">
        <v>41316.242310000001</v>
      </c>
    </row>
    <row r="22" spans="3:6" ht="28.8" x14ac:dyDescent="0.3">
      <c r="C22" s="705">
        <v>9.1999999999999993</v>
      </c>
      <c r="D22" s="567" t="s">
        <v>1490</v>
      </c>
      <c r="E22" s="824">
        <v>5359263.2605799995</v>
      </c>
      <c r="F22" s="824">
        <v>5359263.2605799995</v>
      </c>
    </row>
    <row r="23" spans="3:6" ht="15.6" x14ac:dyDescent="0.3">
      <c r="C23" s="705">
        <v>9.3000000000000007</v>
      </c>
      <c r="D23" s="567" t="s">
        <v>1476</v>
      </c>
      <c r="E23" s="824">
        <v>0</v>
      </c>
      <c r="F23" s="824">
        <v>0</v>
      </c>
    </row>
    <row r="24" spans="3:6" ht="15.6" x14ac:dyDescent="0.3">
      <c r="C24" s="705">
        <v>9.4</v>
      </c>
      <c r="D24" s="567" t="s">
        <v>1491</v>
      </c>
      <c r="E24" s="824">
        <v>1149159.0790899999</v>
      </c>
      <c r="F24" s="824">
        <v>1149159.0790899999</v>
      </c>
    </row>
    <row r="25" spans="3:6" ht="15.6" x14ac:dyDescent="0.3">
      <c r="C25" s="705">
        <v>9.5</v>
      </c>
      <c r="D25" s="567" t="s">
        <v>1492</v>
      </c>
      <c r="E25" s="824">
        <v>19869387.16248</v>
      </c>
      <c r="F25" s="824">
        <v>19869387.16248</v>
      </c>
    </row>
    <row r="26" spans="3:6" s="5" customFormat="1" ht="39.75" customHeight="1" x14ac:dyDescent="0.3">
      <c r="C26" s="704">
        <v>10</v>
      </c>
      <c r="D26" s="569" t="s">
        <v>1493</v>
      </c>
      <c r="E26" s="823">
        <v>27867038.228809997</v>
      </c>
      <c r="F26" s="823">
        <v>27867038.228809997</v>
      </c>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P36"/>
  <sheetViews>
    <sheetView showGridLines="0" zoomScaleNormal="100" zoomScalePageLayoutView="80" workbookViewId="0"/>
  </sheetViews>
  <sheetFormatPr defaultColWidth="9.109375" defaultRowHeight="14.4" x14ac:dyDescent="0.3"/>
  <cols>
    <col min="1" max="1" width="5.44140625" customWidth="1"/>
    <col min="2" max="2" width="40.33203125" customWidth="1"/>
    <col min="3" max="16" width="11.33203125" customWidth="1"/>
  </cols>
  <sheetData>
    <row r="1" spans="1:16" ht="18" x14ac:dyDescent="0.35">
      <c r="A1" s="571" t="s">
        <v>1417</v>
      </c>
    </row>
    <row r="4" spans="1:16" x14ac:dyDescent="0.3">
      <c r="B4" s="403"/>
    </row>
    <row r="5" spans="1:16" ht="17.25" customHeight="1" x14ac:dyDescent="0.3">
      <c r="A5" s="1425" t="s">
        <v>1431</v>
      </c>
      <c r="B5" s="1426"/>
      <c r="C5" s="1422" t="s">
        <v>1494</v>
      </c>
      <c r="D5" s="1404" t="s">
        <v>1495</v>
      </c>
      <c r="E5" s="1424"/>
      <c r="F5" s="1424"/>
      <c r="G5" s="1424"/>
      <c r="H5" s="1424"/>
      <c r="I5" s="1424"/>
      <c r="J5" s="1424"/>
      <c r="K5" s="1424"/>
      <c r="L5" s="1424"/>
      <c r="M5" s="1424"/>
      <c r="N5" s="1405"/>
      <c r="O5" s="1404" t="s">
        <v>1496</v>
      </c>
      <c r="P5" s="1405"/>
    </row>
    <row r="6" spans="1:16" ht="24.75" customHeight="1" x14ac:dyDescent="0.3">
      <c r="A6" s="1427"/>
      <c r="B6" s="1428"/>
      <c r="C6" s="1423"/>
      <c r="D6" s="1406" t="s">
        <v>1497</v>
      </c>
      <c r="E6" s="1407"/>
      <c r="F6" s="1407"/>
      <c r="G6" s="1407"/>
      <c r="H6" s="1407"/>
      <c r="I6" s="1407"/>
      <c r="J6" s="1407"/>
      <c r="K6" s="1407"/>
      <c r="L6" s="1408"/>
      <c r="M6" s="1406" t="s">
        <v>1991</v>
      </c>
      <c r="N6" s="1408"/>
      <c r="O6" s="1409" t="s">
        <v>1992</v>
      </c>
      <c r="P6" s="1412" t="s">
        <v>1993</v>
      </c>
    </row>
    <row r="7" spans="1:16" x14ac:dyDescent="0.3">
      <c r="A7" s="1427"/>
      <c r="B7" s="1428"/>
      <c r="C7" s="1423"/>
      <c r="D7" s="1409" t="s">
        <v>1994</v>
      </c>
      <c r="E7" s="1415" t="s">
        <v>1995</v>
      </c>
      <c r="F7" s="706"/>
      <c r="G7" s="706"/>
      <c r="H7" s="706"/>
      <c r="I7" s="1415" t="s">
        <v>1996</v>
      </c>
      <c r="J7" s="706"/>
      <c r="K7" s="706"/>
      <c r="L7" s="706"/>
      <c r="M7" s="1409" t="s">
        <v>1997</v>
      </c>
      <c r="N7" s="1409" t="s">
        <v>1998</v>
      </c>
      <c r="O7" s="1410"/>
      <c r="P7" s="1413"/>
    </row>
    <row r="8" spans="1:16" ht="78.75" customHeight="1" x14ac:dyDescent="0.3">
      <c r="A8" s="1427"/>
      <c r="B8" s="1428"/>
      <c r="C8" s="711"/>
      <c r="D8" s="1411"/>
      <c r="E8" s="1411"/>
      <c r="F8" s="707" t="s">
        <v>1999</v>
      </c>
      <c r="G8" s="707" t="s">
        <v>2000</v>
      </c>
      <c r="H8" s="707" t="s">
        <v>2001</v>
      </c>
      <c r="I8" s="1411"/>
      <c r="J8" s="707" t="s">
        <v>2002</v>
      </c>
      <c r="K8" s="707" t="s">
        <v>2003</v>
      </c>
      <c r="L8" s="707" t="s">
        <v>2004</v>
      </c>
      <c r="M8" s="1411"/>
      <c r="N8" s="1411"/>
      <c r="O8" s="1411"/>
      <c r="P8" s="1414"/>
    </row>
    <row r="9" spans="1:16" x14ac:dyDescent="0.3">
      <c r="A9" s="1429"/>
      <c r="B9" s="1430"/>
      <c r="C9" s="708" t="s">
        <v>6</v>
      </c>
      <c r="D9" s="708" t="s">
        <v>7</v>
      </c>
      <c r="E9" s="708" t="s">
        <v>8</v>
      </c>
      <c r="F9" s="708" t="s">
        <v>43</v>
      </c>
      <c r="G9" s="708" t="s">
        <v>44</v>
      </c>
      <c r="H9" s="708" t="s">
        <v>162</v>
      </c>
      <c r="I9" s="708" t="s">
        <v>163</v>
      </c>
      <c r="J9" s="708" t="s">
        <v>197</v>
      </c>
      <c r="K9" s="708" t="s">
        <v>452</v>
      </c>
      <c r="L9" s="708" t="s">
        <v>453</v>
      </c>
      <c r="M9" s="708" t="s">
        <v>454</v>
      </c>
      <c r="N9" s="708" t="s">
        <v>455</v>
      </c>
      <c r="O9" s="708" t="s">
        <v>456</v>
      </c>
      <c r="P9" s="708" t="s">
        <v>742</v>
      </c>
    </row>
    <row r="10" spans="1:16" x14ac:dyDescent="0.3">
      <c r="A10" s="709">
        <v>1</v>
      </c>
      <c r="B10" s="712" t="s">
        <v>1483</v>
      </c>
      <c r="C10" s="872"/>
      <c r="D10" s="873"/>
      <c r="E10" s="873"/>
      <c r="F10" s="873"/>
      <c r="G10" s="873"/>
      <c r="H10" s="873"/>
      <c r="I10" s="873"/>
      <c r="J10" s="873"/>
      <c r="K10" s="873"/>
      <c r="L10" s="873"/>
      <c r="M10" s="873"/>
      <c r="N10" s="873"/>
      <c r="O10" s="872"/>
      <c r="P10" s="872"/>
    </row>
    <row r="11" spans="1:16" x14ac:dyDescent="0.3">
      <c r="A11" s="709">
        <v>2</v>
      </c>
      <c r="B11" s="712" t="s">
        <v>936</v>
      </c>
      <c r="C11" s="872"/>
      <c r="D11" s="873"/>
      <c r="E11" s="873"/>
      <c r="F11" s="873"/>
      <c r="G11" s="873"/>
      <c r="H11" s="873"/>
      <c r="I11" s="873"/>
      <c r="J11" s="873"/>
      <c r="K11" s="873"/>
      <c r="L11" s="873"/>
      <c r="M11" s="873"/>
      <c r="N11" s="873"/>
      <c r="O11" s="872"/>
      <c r="P11" s="872"/>
    </row>
    <row r="12" spans="1:16" x14ac:dyDescent="0.3">
      <c r="A12" s="709">
        <v>3</v>
      </c>
      <c r="B12" s="712" t="s">
        <v>937</v>
      </c>
      <c r="C12" s="872"/>
      <c r="D12" s="873"/>
      <c r="E12" s="873"/>
      <c r="F12" s="873"/>
      <c r="G12" s="873"/>
      <c r="H12" s="873"/>
      <c r="I12" s="873"/>
      <c r="J12" s="873"/>
      <c r="K12" s="873"/>
      <c r="L12" s="873"/>
      <c r="M12" s="873"/>
      <c r="N12" s="873"/>
      <c r="O12" s="872"/>
      <c r="P12" s="872"/>
    </row>
    <row r="13" spans="1:16" x14ac:dyDescent="0.3">
      <c r="A13" s="713">
        <v>3.1</v>
      </c>
      <c r="B13" s="714" t="s">
        <v>1488</v>
      </c>
      <c r="C13" s="872"/>
      <c r="D13" s="873"/>
      <c r="E13" s="873"/>
      <c r="F13" s="873"/>
      <c r="G13" s="873"/>
      <c r="H13" s="873"/>
      <c r="I13" s="873"/>
      <c r="J13" s="873"/>
      <c r="K13" s="873"/>
      <c r="L13" s="873"/>
      <c r="M13" s="873"/>
      <c r="N13" s="873"/>
      <c r="O13" s="872"/>
      <c r="P13" s="872"/>
    </row>
    <row r="14" spans="1:16" x14ac:dyDescent="0.3">
      <c r="A14" s="713">
        <v>3.2</v>
      </c>
      <c r="B14" s="714" t="s">
        <v>1486</v>
      </c>
      <c r="C14" s="872"/>
      <c r="D14" s="873"/>
      <c r="E14" s="873"/>
      <c r="F14" s="873"/>
      <c r="G14" s="873"/>
      <c r="H14" s="873"/>
      <c r="I14" s="873"/>
      <c r="J14" s="873"/>
      <c r="K14" s="873"/>
      <c r="L14" s="873"/>
      <c r="M14" s="873"/>
      <c r="N14" s="873"/>
      <c r="O14" s="872"/>
      <c r="P14" s="872"/>
    </row>
    <row r="15" spans="1:16" x14ac:dyDescent="0.3">
      <c r="A15" s="713">
        <v>3.3</v>
      </c>
      <c r="B15" s="714" t="s">
        <v>1498</v>
      </c>
      <c r="C15" s="872"/>
      <c r="D15" s="873"/>
      <c r="E15" s="873"/>
      <c r="F15" s="873"/>
      <c r="G15" s="873"/>
      <c r="H15" s="873"/>
      <c r="I15" s="873"/>
      <c r="J15" s="873"/>
      <c r="K15" s="873"/>
      <c r="L15" s="873"/>
      <c r="M15" s="873"/>
      <c r="N15" s="873"/>
      <c r="O15" s="872"/>
      <c r="P15" s="872"/>
    </row>
    <row r="16" spans="1:16" x14ac:dyDescent="0.3">
      <c r="A16" s="709">
        <v>4</v>
      </c>
      <c r="B16" s="712" t="s">
        <v>938</v>
      </c>
      <c r="C16" s="872">
        <v>75113820.622900009</v>
      </c>
      <c r="D16" s="873">
        <v>2.9812115724243992E-3</v>
      </c>
      <c r="E16" s="873">
        <v>0.27133618150194855</v>
      </c>
      <c r="F16" s="873">
        <v>0.27133618150194855</v>
      </c>
      <c r="G16" s="873">
        <v>0</v>
      </c>
      <c r="H16" s="873">
        <v>0</v>
      </c>
      <c r="I16" s="873">
        <v>0</v>
      </c>
      <c r="J16" s="873">
        <v>0</v>
      </c>
      <c r="K16" s="873">
        <v>0</v>
      </c>
      <c r="L16" s="873">
        <v>0</v>
      </c>
      <c r="M16" s="873">
        <v>0</v>
      </c>
      <c r="N16" s="873">
        <v>0</v>
      </c>
      <c r="O16" s="872">
        <v>26419125.744459998</v>
      </c>
      <c r="P16" s="872">
        <v>26419125.744459998</v>
      </c>
    </row>
    <row r="17" spans="1:16" x14ac:dyDescent="0.3">
      <c r="A17" s="713">
        <v>4.0999999999999996</v>
      </c>
      <c r="B17" s="714" t="s">
        <v>1474</v>
      </c>
      <c r="C17" s="872">
        <v>297945.10716000001</v>
      </c>
      <c r="D17" s="873">
        <v>0</v>
      </c>
      <c r="E17" s="873">
        <v>0.94916322129141018</v>
      </c>
      <c r="F17" s="873">
        <v>0.94916322129141018</v>
      </c>
      <c r="G17" s="873">
        <v>0</v>
      </c>
      <c r="H17" s="873">
        <v>0</v>
      </c>
      <c r="I17" s="873">
        <v>0</v>
      </c>
      <c r="J17" s="873">
        <v>0</v>
      </c>
      <c r="K17" s="873">
        <v>0</v>
      </c>
      <c r="L17" s="873">
        <v>0</v>
      </c>
      <c r="M17" s="873">
        <v>0</v>
      </c>
      <c r="N17" s="873">
        <v>0</v>
      </c>
      <c r="O17" s="872">
        <v>41316.242310000001</v>
      </c>
      <c r="P17" s="872">
        <v>41316.242310000001</v>
      </c>
    </row>
    <row r="18" spans="1:16" ht="24" x14ac:dyDescent="0.3">
      <c r="A18" s="713">
        <v>4.2</v>
      </c>
      <c r="B18" s="714" t="s">
        <v>1475</v>
      </c>
      <c r="C18" s="872">
        <v>21282082.522679999</v>
      </c>
      <c r="D18" s="873">
        <v>2.0879041232288401E-3</v>
      </c>
      <c r="E18" s="873">
        <v>0.94437650576448717</v>
      </c>
      <c r="F18" s="873">
        <v>0.94437650576448717</v>
      </c>
      <c r="G18" s="873">
        <v>0</v>
      </c>
      <c r="H18" s="873">
        <v>0</v>
      </c>
      <c r="I18" s="873">
        <v>0</v>
      </c>
      <c r="J18" s="873">
        <v>0</v>
      </c>
      <c r="K18" s="873">
        <v>0</v>
      </c>
      <c r="L18" s="873">
        <v>0</v>
      </c>
      <c r="M18" s="873">
        <v>0</v>
      </c>
      <c r="N18" s="873">
        <v>0</v>
      </c>
      <c r="O18" s="872">
        <v>5359263.2605799995</v>
      </c>
      <c r="P18" s="872">
        <v>5359263.2605799995</v>
      </c>
    </row>
    <row r="19" spans="1:16" ht="24" x14ac:dyDescent="0.3">
      <c r="A19" s="713">
        <v>4.3</v>
      </c>
      <c r="B19" s="714" t="s">
        <v>1476</v>
      </c>
      <c r="C19" s="872">
        <v>0</v>
      </c>
      <c r="D19" s="873">
        <v>0</v>
      </c>
      <c r="E19" s="873">
        <v>0</v>
      </c>
      <c r="F19" s="873">
        <v>0</v>
      </c>
      <c r="G19" s="873">
        <v>0</v>
      </c>
      <c r="H19" s="873">
        <v>0</v>
      </c>
      <c r="I19" s="873">
        <v>0</v>
      </c>
      <c r="J19" s="873">
        <v>0</v>
      </c>
      <c r="K19" s="873">
        <v>0</v>
      </c>
      <c r="L19" s="873">
        <v>0</v>
      </c>
      <c r="M19" s="873">
        <v>0</v>
      </c>
      <c r="N19" s="873">
        <v>0</v>
      </c>
      <c r="O19" s="872">
        <v>0</v>
      </c>
      <c r="P19" s="872">
        <v>0</v>
      </c>
    </row>
    <row r="20" spans="1:16" x14ac:dyDescent="0.3">
      <c r="A20" s="713">
        <v>4.4000000000000004</v>
      </c>
      <c r="B20" s="714" t="s">
        <v>1499</v>
      </c>
      <c r="C20" s="872">
        <v>13030825.173180001</v>
      </c>
      <c r="D20" s="873">
        <v>0</v>
      </c>
      <c r="E20" s="873">
        <v>0</v>
      </c>
      <c r="F20" s="873">
        <v>0</v>
      </c>
      <c r="G20" s="873">
        <v>0</v>
      </c>
      <c r="H20" s="873">
        <v>0</v>
      </c>
      <c r="I20" s="873">
        <v>0</v>
      </c>
      <c r="J20" s="873">
        <v>0</v>
      </c>
      <c r="K20" s="873">
        <v>0</v>
      </c>
      <c r="L20" s="873">
        <v>0</v>
      </c>
      <c r="M20" s="873">
        <v>0</v>
      </c>
      <c r="N20" s="873">
        <v>0</v>
      </c>
      <c r="O20" s="872">
        <v>1149159.0790899999</v>
      </c>
      <c r="P20" s="872">
        <v>1149159.0790899999</v>
      </c>
    </row>
    <row r="21" spans="1:16" ht="24" x14ac:dyDescent="0.3">
      <c r="A21" s="713">
        <v>4.5</v>
      </c>
      <c r="B21" s="714" t="s">
        <v>1478</v>
      </c>
      <c r="C21" s="872">
        <v>40502967.819879994</v>
      </c>
      <c r="D21" s="873">
        <v>4.4316565699143336E-3</v>
      </c>
      <c r="E21" s="873">
        <v>0</v>
      </c>
      <c r="F21" s="873">
        <v>0</v>
      </c>
      <c r="G21" s="873">
        <v>0</v>
      </c>
      <c r="H21" s="873">
        <v>0</v>
      </c>
      <c r="I21" s="873">
        <v>0</v>
      </c>
      <c r="J21" s="873">
        <v>0</v>
      </c>
      <c r="K21" s="873">
        <v>0</v>
      </c>
      <c r="L21" s="873">
        <v>0</v>
      </c>
      <c r="M21" s="873">
        <v>0</v>
      </c>
      <c r="N21" s="873">
        <v>0</v>
      </c>
      <c r="O21" s="872">
        <v>19869387.16248</v>
      </c>
      <c r="P21" s="872">
        <v>19869387.16248</v>
      </c>
    </row>
    <row r="22" spans="1:16" x14ac:dyDescent="0.3">
      <c r="A22" s="709">
        <v>5</v>
      </c>
      <c r="B22" s="712" t="s">
        <v>42</v>
      </c>
      <c r="C22" s="872">
        <v>75113820.622900009</v>
      </c>
      <c r="D22" s="873">
        <v>2.9812115724243992E-3</v>
      </c>
      <c r="E22" s="873">
        <v>0.27133618150194855</v>
      </c>
      <c r="F22" s="873">
        <v>0.27133618150194855</v>
      </c>
      <c r="G22" s="873">
        <v>0</v>
      </c>
      <c r="H22" s="873">
        <v>0</v>
      </c>
      <c r="I22" s="873">
        <v>0</v>
      </c>
      <c r="J22" s="873">
        <v>0</v>
      </c>
      <c r="K22" s="873">
        <v>0</v>
      </c>
      <c r="L22" s="873">
        <v>0</v>
      </c>
      <c r="M22" s="873">
        <v>0</v>
      </c>
      <c r="N22" s="873">
        <v>0</v>
      </c>
      <c r="O22" s="872">
        <v>26419125.744459998</v>
      </c>
      <c r="P22" s="872">
        <v>26419125.744459998</v>
      </c>
    </row>
    <row r="25" spans="1:16" ht="17.25" customHeight="1" x14ac:dyDescent="0.3">
      <c r="A25" s="1416" t="s">
        <v>1463</v>
      </c>
      <c r="B25" s="1417"/>
      <c r="C25" s="1422" t="s">
        <v>1494</v>
      </c>
      <c r="D25" s="1404" t="s">
        <v>1495</v>
      </c>
      <c r="E25" s="1424"/>
      <c r="F25" s="1424"/>
      <c r="G25" s="1424"/>
      <c r="H25" s="1424"/>
      <c r="I25" s="1424"/>
      <c r="J25" s="1424"/>
      <c r="K25" s="1424"/>
      <c r="L25" s="1424"/>
      <c r="M25" s="1424"/>
      <c r="N25" s="1405"/>
      <c r="O25" s="1404" t="s">
        <v>1496</v>
      </c>
      <c r="P25" s="1405"/>
    </row>
    <row r="26" spans="1:16" ht="21" customHeight="1" x14ac:dyDescent="0.3">
      <c r="A26" s="1418"/>
      <c r="B26" s="1419"/>
      <c r="C26" s="1423"/>
      <c r="D26" s="1406" t="s">
        <v>1497</v>
      </c>
      <c r="E26" s="1407"/>
      <c r="F26" s="1407"/>
      <c r="G26" s="1407"/>
      <c r="H26" s="1407"/>
      <c r="I26" s="1407"/>
      <c r="J26" s="1407"/>
      <c r="K26" s="1407"/>
      <c r="L26" s="1408"/>
      <c r="M26" s="1406" t="s">
        <v>1991</v>
      </c>
      <c r="N26" s="1408"/>
      <c r="O26" s="1409" t="s">
        <v>1992</v>
      </c>
      <c r="P26" s="1412" t="s">
        <v>1993</v>
      </c>
    </row>
    <row r="27" spans="1:16" x14ac:dyDescent="0.3">
      <c r="A27" s="1418"/>
      <c r="B27" s="1419"/>
      <c r="C27" s="1423"/>
      <c r="D27" s="1409" t="s">
        <v>1994</v>
      </c>
      <c r="E27" s="1415" t="s">
        <v>1995</v>
      </c>
      <c r="F27" s="706"/>
      <c r="G27" s="706"/>
      <c r="H27" s="706"/>
      <c r="I27" s="1415" t="s">
        <v>1996</v>
      </c>
      <c r="J27" s="706"/>
      <c r="K27" s="706"/>
      <c r="L27" s="706"/>
      <c r="M27" s="1409" t="s">
        <v>1997</v>
      </c>
      <c r="N27" s="1409" t="s">
        <v>1998</v>
      </c>
      <c r="O27" s="1410"/>
      <c r="P27" s="1413"/>
    </row>
    <row r="28" spans="1:16" ht="82.5" customHeight="1" x14ac:dyDescent="0.3">
      <c r="A28" s="1418"/>
      <c r="B28" s="1419"/>
      <c r="C28" s="711"/>
      <c r="D28" s="1411"/>
      <c r="E28" s="1411"/>
      <c r="F28" s="707" t="s">
        <v>1999</v>
      </c>
      <c r="G28" s="707" t="s">
        <v>2000</v>
      </c>
      <c r="H28" s="707" t="s">
        <v>2001</v>
      </c>
      <c r="I28" s="1411"/>
      <c r="J28" s="707" t="s">
        <v>2002</v>
      </c>
      <c r="K28" s="707" t="s">
        <v>2003</v>
      </c>
      <c r="L28" s="707" t="s">
        <v>2005</v>
      </c>
      <c r="M28" s="1411"/>
      <c r="N28" s="1411"/>
      <c r="O28" s="1411"/>
      <c r="P28" s="1414"/>
    </row>
    <row r="29" spans="1:16" x14ac:dyDescent="0.3">
      <c r="A29" s="1420"/>
      <c r="B29" s="1421"/>
      <c r="C29" s="715" t="s">
        <v>6</v>
      </c>
      <c r="D29" s="404" t="s">
        <v>7</v>
      </c>
      <c r="E29" s="404" t="s">
        <v>8</v>
      </c>
      <c r="F29" s="404" t="s">
        <v>43</v>
      </c>
      <c r="G29" s="404" t="s">
        <v>44</v>
      </c>
      <c r="H29" s="404" t="s">
        <v>162</v>
      </c>
      <c r="I29" s="404" t="s">
        <v>163</v>
      </c>
      <c r="J29" s="404" t="s">
        <v>197</v>
      </c>
      <c r="K29" s="404" t="s">
        <v>452</v>
      </c>
      <c r="L29" s="404" t="s">
        <v>453</v>
      </c>
      <c r="M29" s="404" t="s">
        <v>454</v>
      </c>
      <c r="N29" s="404" t="s">
        <v>455</v>
      </c>
      <c r="O29" s="404" t="s">
        <v>456</v>
      </c>
      <c r="P29" s="404" t="s">
        <v>742</v>
      </c>
    </row>
    <row r="30" spans="1:16" x14ac:dyDescent="0.3">
      <c r="A30" s="709">
        <v>1</v>
      </c>
      <c r="B30" s="712" t="s">
        <v>1483</v>
      </c>
      <c r="C30" s="872">
        <v>94002.651209999996</v>
      </c>
      <c r="D30" s="873">
        <v>0</v>
      </c>
      <c r="E30" s="873">
        <v>0</v>
      </c>
      <c r="F30" s="873">
        <v>0</v>
      </c>
      <c r="G30" s="873">
        <v>0</v>
      </c>
      <c r="H30" s="873">
        <v>0</v>
      </c>
      <c r="I30" s="873">
        <v>0</v>
      </c>
      <c r="J30" s="873"/>
      <c r="K30" s="873"/>
      <c r="L30" s="873"/>
      <c r="M30" s="873">
        <v>0</v>
      </c>
      <c r="N30" s="873">
        <v>0</v>
      </c>
      <c r="O30" s="872">
        <v>235006.62802</v>
      </c>
      <c r="P30" s="872">
        <v>235006.62802</v>
      </c>
    </row>
    <row r="31" spans="1:16" x14ac:dyDescent="0.3">
      <c r="A31" s="709">
        <v>2</v>
      </c>
      <c r="B31" s="712" t="s">
        <v>936</v>
      </c>
      <c r="C31" s="872">
        <v>23554.87084</v>
      </c>
      <c r="D31" s="873">
        <v>0</v>
      </c>
      <c r="E31" s="873">
        <v>0</v>
      </c>
      <c r="F31" s="873">
        <v>0</v>
      </c>
      <c r="G31" s="873">
        <v>0</v>
      </c>
      <c r="H31" s="873">
        <v>0</v>
      </c>
      <c r="I31" s="873">
        <v>0</v>
      </c>
      <c r="J31" s="873"/>
      <c r="K31" s="873"/>
      <c r="L31" s="873"/>
      <c r="M31" s="873">
        <v>0</v>
      </c>
      <c r="N31" s="873">
        <v>0</v>
      </c>
      <c r="O31" s="872">
        <v>9291.7691599999998</v>
      </c>
      <c r="P31" s="872">
        <v>9291.7691599999998</v>
      </c>
    </row>
    <row r="32" spans="1:16" x14ac:dyDescent="0.3">
      <c r="A32" s="709">
        <v>3</v>
      </c>
      <c r="B32" s="712" t="s">
        <v>937</v>
      </c>
      <c r="C32" s="872">
        <v>1506385.9565300001</v>
      </c>
      <c r="D32" s="873">
        <v>0</v>
      </c>
      <c r="E32" s="873">
        <v>3.466071505357942E-2</v>
      </c>
      <c r="F32" s="873">
        <v>3.466071505357942E-2</v>
      </c>
      <c r="G32" s="873">
        <v>0</v>
      </c>
      <c r="H32" s="873">
        <v>0</v>
      </c>
      <c r="I32" s="873">
        <v>0</v>
      </c>
      <c r="J32" s="873"/>
      <c r="K32" s="873"/>
      <c r="L32" s="873"/>
      <c r="M32" s="873">
        <v>0</v>
      </c>
      <c r="N32" s="873">
        <v>0</v>
      </c>
      <c r="O32" s="872">
        <v>1203614.0871699997</v>
      </c>
      <c r="P32" s="872">
        <v>1203614.0871699997</v>
      </c>
    </row>
    <row r="33" spans="1:16" x14ac:dyDescent="0.3">
      <c r="A33" s="713">
        <v>3.1</v>
      </c>
      <c r="B33" s="714" t="s">
        <v>1488</v>
      </c>
      <c r="C33" s="872">
        <v>66157.551399999997</v>
      </c>
      <c r="D33" s="873">
        <v>0</v>
      </c>
      <c r="E33" s="873">
        <v>0.74524656047049531</v>
      </c>
      <c r="F33" s="873">
        <v>0.74524656047049531</v>
      </c>
      <c r="G33" s="873">
        <v>0</v>
      </c>
      <c r="H33" s="873">
        <v>0</v>
      </c>
      <c r="I33" s="873">
        <v>0</v>
      </c>
      <c r="J33" s="873"/>
      <c r="K33" s="873"/>
      <c r="L33" s="873"/>
      <c r="M33" s="873">
        <v>0</v>
      </c>
      <c r="N33" s="873">
        <v>0</v>
      </c>
      <c r="O33" s="872">
        <v>41432.268240000005</v>
      </c>
      <c r="P33" s="872">
        <v>41432.268240000005</v>
      </c>
    </row>
    <row r="34" spans="1:16" x14ac:dyDescent="0.3">
      <c r="A34" s="713">
        <v>3.2</v>
      </c>
      <c r="B34" s="714" t="s">
        <v>1486</v>
      </c>
      <c r="C34" s="872">
        <v>0</v>
      </c>
      <c r="D34" s="873">
        <v>0</v>
      </c>
      <c r="E34" s="873">
        <v>0</v>
      </c>
      <c r="F34" s="873">
        <v>0</v>
      </c>
      <c r="G34" s="873">
        <v>0</v>
      </c>
      <c r="H34" s="873">
        <v>0</v>
      </c>
      <c r="I34" s="873">
        <v>0</v>
      </c>
      <c r="J34" s="873"/>
      <c r="K34" s="873"/>
      <c r="L34" s="873"/>
      <c r="M34" s="873">
        <v>0</v>
      </c>
      <c r="N34" s="873">
        <v>0</v>
      </c>
      <c r="O34" s="872">
        <v>0</v>
      </c>
      <c r="P34" s="872">
        <v>0</v>
      </c>
    </row>
    <row r="35" spans="1:16" x14ac:dyDescent="0.3">
      <c r="A35" s="713">
        <v>3.3</v>
      </c>
      <c r="B35" s="714" t="s">
        <v>1498</v>
      </c>
      <c r="C35" s="872">
        <v>1440228.4051300001</v>
      </c>
      <c r="D35" s="873">
        <v>0</v>
      </c>
      <c r="E35" s="873">
        <v>2.019628803069919E-3</v>
      </c>
      <c r="F35" s="873">
        <v>2.019628803069919E-3</v>
      </c>
      <c r="G35" s="873">
        <v>0</v>
      </c>
      <c r="H35" s="873">
        <v>0</v>
      </c>
      <c r="I35" s="873">
        <v>0</v>
      </c>
      <c r="J35" s="873"/>
      <c r="K35" s="873"/>
      <c r="L35" s="873"/>
      <c r="M35" s="873">
        <v>0</v>
      </c>
      <c r="N35" s="873">
        <v>0</v>
      </c>
      <c r="O35" s="872">
        <v>1162181.8189299998</v>
      </c>
      <c r="P35" s="872">
        <v>1162181.8189299998</v>
      </c>
    </row>
    <row r="36" spans="1:16" x14ac:dyDescent="0.3">
      <c r="A36" s="709">
        <v>4</v>
      </c>
      <c r="B36" s="712" t="s">
        <v>42</v>
      </c>
      <c r="C36" s="872">
        <v>1623943.4785799999</v>
      </c>
      <c r="D36" s="873">
        <v>0</v>
      </c>
      <c r="E36" s="873">
        <v>3.2151620477367415E-2</v>
      </c>
      <c r="F36" s="873">
        <v>3.2151620477367415E-2</v>
      </c>
      <c r="G36" s="873">
        <v>0</v>
      </c>
      <c r="H36" s="873">
        <v>0</v>
      </c>
      <c r="I36" s="873">
        <v>0</v>
      </c>
      <c r="J36" s="873"/>
      <c r="K36" s="873"/>
      <c r="L36" s="873"/>
      <c r="M36" s="873">
        <v>0</v>
      </c>
      <c r="N36" s="873">
        <v>0</v>
      </c>
      <c r="O36" s="872">
        <v>1447912.4843499998</v>
      </c>
      <c r="P36" s="872">
        <v>1447912.4843499998</v>
      </c>
    </row>
  </sheetData>
  <mergeCells count="26">
    <mergeCell ref="O5:P5"/>
    <mergeCell ref="D6:L6"/>
    <mergeCell ref="M6:N6"/>
    <mergeCell ref="O6:O8"/>
    <mergeCell ref="P6:P8"/>
    <mergeCell ref="D7:D8"/>
    <mergeCell ref="E7:E8"/>
    <mergeCell ref="I7:I8"/>
    <mergeCell ref="M7:M8"/>
    <mergeCell ref="N7:N8"/>
    <mergeCell ref="A25:B29"/>
    <mergeCell ref="C25:C27"/>
    <mergeCell ref="D25:N25"/>
    <mergeCell ref="A5:B9"/>
    <mergeCell ref="C5:C7"/>
    <mergeCell ref="D5:N5"/>
    <mergeCell ref="O25:P25"/>
    <mergeCell ref="D26:L26"/>
    <mergeCell ref="M26:N26"/>
    <mergeCell ref="O26:O28"/>
    <mergeCell ref="P26:P28"/>
    <mergeCell ref="D27:D28"/>
    <mergeCell ref="E27:E28"/>
    <mergeCell ref="I27:I28"/>
    <mergeCell ref="M27:M28"/>
    <mergeCell ref="N27:N28"/>
  </mergeCells>
  <pageMargins left="0.70866141732283472" right="0.70866141732283472" top="0.74803149606299213" bottom="0.74803149606299213" header="0.31496062992125984" footer="0.31496062992125984"/>
  <pageSetup paperSize="9" scale="64" fitToHeight="0" orientation="landscape" r:id="rId1"/>
  <headerFooter>
    <oddHeader>&amp;CCS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tint="0.79998168889431442"/>
    <pageSetUpPr fitToPage="1"/>
  </sheetPr>
  <dimension ref="A1:H45"/>
  <sheetViews>
    <sheetView showGridLines="0" zoomScale="80" zoomScaleNormal="80" workbookViewId="0"/>
  </sheetViews>
  <sheetFormatPr defaultColWidth="9.109375" defaultRowHeight="14.4" x14ac:dyDescent="0.3"/>
  <cols>
    <col min="1" max="1" width="1" style="34" customWidth="1"/>
    <col min="2" max="2" width="7.88671875" style="34" customWidth="1"/>
    <col min="3" max="3" width="64.44140625" style="34" customWidth="1"/>
    <col min="4" max="4" width="13.88671875" style="34" customWidth="1"/>
    <col min="5" max="5" width="14.109375" style="34" customWidth="1"/>
    <col min="6" max="6" width="16.5546875" style="34" customWidth="1"/>
    <col min="7" max="7" width="9.109375" style="34" customWidth="1"/>
    <col min="8" max="8" width="12.33203125" style="34" bestFit="1" customWidth="1"/>
    <col min="9" max="16384" width="9.109375" style="34"/>
  </cols>
  <sheetData>
    <row r="1" spans="1:8" x14ac:dyDescent="0.3">
      <c r="A1" s="33"/>
      <c r="B1" s="33"/>
      <c r="C1" s="33"/>
      <c r="D1" s="33"/>
      <c r="E1" s="33"/>
      <c r="F1" s="33"/>
    </row>
    <row r="2" spans="1:8" x14ac:dyDescent="0.3">
      <c r="A2" s="33"/>
      <c r="B2" s="39" t="s">
        <v>3</v>
      </c>
    </row>
    <row r="3" spans="1:8" x14ac:dyDescent="0.3">
      <c r="A3" s="33"/>
    </row>
    <row r="4" spans="1:8" x14ac:dyDescent="0.3">
      <c r="A4" s="33"/>
    </row>
    <row r="5" spans="1:8" ht="28.8" x14ac:dyDescent="0.3">
      <c r="A5" s="33"/>
      <c r="B5" s="1118"/>
      <c r="C5" s="1119"/>
      <c r="D5" s="1117" t="s">
        <v>4</v>
      </c>
      <c r="E5" s="1117"/>
      <c r="F5" s="30" t="s">
        <v>5</v>
      </c>
    </row>
    <row r="6" spans="1:8" x14ac:dyDescent="0.3">
      <c r="A6" s="33"/>
      <c r="B6" s="1118"/>
      <c r="C6" s="1119"/>
      <c r="D6" s="30" t="s">
        <v>6</v>
      </c>
      <c r="E6" s="30" t="s">
        <v>7</v>
      </c>
      <c r="F6" s="30" t="s">
        <v>8</v>
      </c>
    </row>
    <row r="7" spans="1:8" x14ac:dyDescent="0.3">
      <c r="A7" s="33"/>
      <c r="B7" s="1120"/>
      <c r="C7" s="1121"/>
      <c r="D7" s="796">
        <v>45657</v>
      </c>
      <c r="E7" s="796">
        <v>45291</v>
      </c>
      <c r="F7" s="796">
        <f>+D7</f>
        <v>45657</v>
      </c>
    </row>
    <row r="8" spans="1:8" x14ac:dyDescent="0.3">
      <c r="A8" s="33"/>
      <c r="B8" s="30">
        <v>1</v>
      </c>
      <c r="C8" s="31" t="s">
        <v>11</v>
      </c>
      <c r="D8" s="793">
        <v>28015692.677389998</v>
      </c>
      <c r="E8" s="793">
        <v>24360225.287610002</v>
      </c>
      <c r="F8" s="793">
        <v>2241255.4141911999</v>
      </c>
      <c r="H8" s="874"/>
    </row>
    <row r="9" spans="1:8" x14ac:dyDescent="0.3">
      <c r="A9" s="33"/>
      <c r="B9" s="30">
        <v>2</v>
      </c>
      <c r="C9" s="35" t="s">
        <v>12</v>
      </c>
      <c r="D9" s="793">
        <v>0</v>
      </c>
      <c r="E9" s="793">
        <v>0</v>
      </c>
      <c r="F9" s="793">
        <v>0</v>
      </c>
      <c r="H9" s="874"/>
    </row>
    <row r="10" spans="1:8" x14ac:dyDescent="0.3">
      <c r="A10" s="33"/>
      <c r="B10" s="30">
        <v>3</v>
      </c>
      <c r="C10" s="35" t="s">
        <v>119</v>
      </c>
      <c r="D10" s="793">
        <v>1596566.9329299999</v>
      </c>
      <c r="E10" s="793">
        <v>1527258.6750699999</v>
      </c>
      <c r="F10" s="793">
        <v>127725.35463439999</v>
      </c>
      <c r="H10" s="874"/>
    </row>
    <row r="11" spans="1:8" x14ac:dyDescent="0.3">
      <c r="A11" s="33"/>
      <c r="B11" s="30">
        <v>4</v>
      </c>
      <c r="C11" s="35" t="s">
        <v>13</v>
      </c>
      <c r="D11" s="793">
        <v>0</v>
      </c>
      <c r="E11" s="793">
        <v>0</v>
      </c>
      <c r="F11" s="793">
        <v>0</v>
      </c>
      <c r="H11" s="874"/>
    </row>
    <row r="12" spans="1:8" x14ac:dyDescent="0.3">
      <c r="A12" s="33"/>
      <c r="B12" s="30" t="s">
        <v>14</v>
      </c>
      <c r="C12" s="35" t="s">
        <v>15</v>
      </c>
      <c r="D12" s="793">
        <v>0</v>
      </c>
      <c r="E12" s="793">
        <v>0</v>
      </c>
      <c r="F12" s="793">
        <v>0</v>
      </c>
      <c r="H12" s="874"/>
    </row>
    <row r="13" spans="1:8" x14ac:dyDescent="0.3">
      <c r="A13" s="33"/>
      <c r="B13" s="30">
        <v>5</v>
      </c>
      <c r="C13" s="35" t="s">
        <v>120</v>
      </c>
      <c r="D13" s="793">
        <v>26419125.744459998</v>
      </c>
      <c r="E13" s="793">
        <v>22832966.612539999</v>
      </c>
      <c r="F13" s="793">
        <v>2113530.0595567999</v>
      </c>
      <c r="H13" s="874"/>
    </row>
    <row r="14" spans="1:8" x14ac:dyDescent="0.3">
      <c r="A14" s="33"/>
      <c r="B14" s="30">
        <v>6</v>
      </c>
      <c r="C14" s="31" t="s">
        <v>16</v>
      </c>
      <c r="D14" s="793">
        <v>0</v>
      </c>
      <c r="E14" s="793">
        <v>0</v>
      </c>
      <c r="F14" s="793">
        <v>0</v>
      </c>
      <c r="H14" s="874"/>
    </row>
    <row r="15" spans="1:8" x14ac:dyDescent="0.3">
      <c r="A15" s="33"/>
      <c r="B15" s="30">
        <v>7</v>
      </c>
      <c r="C15" s="35" t="s">
        <v>12</v>
      </c>
      <c r="D15" s="793">
        <v>0</v>
      </c>
      <c r="E15" s="793">
        <v>0</v>
      </c>
      <c r="F15" s="793">
        <v>0</v>
      </c>
      <c r="H15" s="874"/>
    </row>
    <row r="16" spans="1:8" x14ac:dyDescent="0.3">
      <c r="A16" s="33"/>
      <c r="B16" s="30">
        <v>8</v>
      </c>
      <c r="C16" s="35" t="s">
        <v>17</v>
      </c>
      <c r="D16" s="793">
        <v>0</v>
      </c>
      <c r="E16" s="793">
        <v>0</v>
      </c>
      <c r="F16" s="793">
        <v>0</v>
      </c>
      <c r="H16" s="874"/>
    </row>
    <row r="17" spans="1:8" x14ac:dyDescent="0.3">
      <c r="A17" s="33"/>
      <c r="B17" s="30" t="s">
        <v>18</v>
      </c>
      <c r="C17" s="35" t="s">
        <v>19</v>
      </c>
      <c r="D17" s="793">
        <v>0</v>
      </c>
      <c r="E17" s="793">
        <v>0</v>
      </c>
      <c r="F17" s="793">
        <v>0</v>
      </c>
      <c r="G17" s="36"/>
      <c r="H17" s="874"/>
    </row>
    <row r="18" spans="1:8" x14ac:dyDescent="0.3">
      <c r="A18" s="33"/>
      <c r="B18" s="30" t="s">
        <v>20</v>
      </c>
      <c r="C18" s="35" t="s">
        <v>21</v>
      </c>
      <c r="D18" s="793">
        <v>0</v>
      </c>
      <c r="E18" s="793">
        <v>0</v>
      </c>
      <c r="F18" s="793">
        <v>0</v>
      </c>
      <c r="H18" s="874"/>
    </row>
    <row r="19" spans="1:8" x14ac:dyDescent="0.3">
      <c r="A19" s="33"/>
      <c r="B19" s="30">
        <v>9</v>
      </c>
      <c r="C19" s="35" t="s">
        <v>22</v>
      </c>
      <c r="D19" s="793">
        <v>0</v>
      </c>
      <c r="E19" s="793">
        <v>0</v>
      </c>
      <c r="F19" s="793">
        <v>0</v>
      </c>
      <c r="H19" s="874"/>
    </row>
    <row r="20" spans="1:8" x14ac:dyDescent="0.3">
      <c r="A20" s="33"/>
      <c r="B20" s="30">
        <v>10</v>
      </c>
      <c r="C20" s="31" t="s">
        <v>23</v>
      </c>
      <c r="D20" s="794"/>
      <c r="E20" s="794"/>
      <c r="F20" s="794"/>
      <c r="H20" s="874"/>
    </row>
    <row r="21" spans="1:8" x14ac:dyDescent="0.3">
      <c r="A21" s="33"/>
      <c r="B21" s="30">
        <v>11</v>
      </c>
      <c r="C21" s="31" t="s">
        <v>23</v>
      </c>
      <c r="D21" s="794"/>
      <c r="E21" s="794"/>
      <c r="F21" s="794"/>
      <c r="H21" s="874"/>
    </row>
    <row r="22" spans="1:8" x14ac:dyDescent="0.3">
      <c r="A22" s="33"/>
      <c r="B22" s="30">
        <v>12</v>
      </c>
      <c r="C22" s="31" t="s">
        <v>23</v>
      </c>
      <c r="D22" s="794"/>
      <c r="E22" s="794"/>
      <c r="F22" s="794"/>
      <c r="H22" s="874"/>
    </row>
    <row r="23" spans="1:8" x14ac:dyDescent="0.3">
      <c r="A23" s="33"/>
      <c r="B23" s="30">
        <v>13</v>
      </c>
      <c r="C23" s="31" t="s">
        <v>23</v>
      </c>
      <c r="D23" s="794"/>
      <c r="E23" s="794"/>
      <c r="F23" s="794"/>
      <c r="H23" s="874"/>
    </row>
    <row r="24" spans="1:8" x14ac:dyDescent="0.3">
      <c r="A24" s="33"/>
      <c r="B24" s="30">
        <v>14</v>
      </c>
      <c r="C24" s="31" t="s">
        <v>23</v>
      </c>
      <c r="D24" s="794"/>
      <c r="E24" s="794"/>
      <c r="F24" s="794"/>
      <c r="H24" s="874"/>
    </row>
    <row r="25" spans="1:8" x14ac:dyDescent="0.3">
      <c r="A25" s="33"/>
      <c r="B25" s="30">
        <v>15</v>
      </c>
      <c r="C25" s="31" t="s">
        <v>24</v>
      </c>
      <c r="D25" s="793">
        <v>0</v>
      </c>
      <c r="E25" s="793">
        <v>0</v>
      </c>
      <c r="F25" s="793">
        <v>0</v>
      </c>
      <c r="H25" s="874"/>
    </row>
    <row r="26" spans="1:8" ht="15" customHeight="1" x14ac:dyDescent="0.3">
      <c r="A26" s="33"/>
      <c r="B26" s="30">
        <v>16</v>
      </c>
      <c r="C26" s="31" t="s">
        <v>25</v>
      </c>
      <c r="D26" s="793">
        <v>0</v>
      </c>
      <c r="E26" s="793">
        <v>0</v>
      </c>
      <c r="F26" s="793">
        <v>0</v>
      </c>
      <c r="H26" s="874"/>
    </row>
    <row r="27" spans="1:8" x14ac:dyDescent="0.3">
      <c r="A27" s="33"/>
      <c r="B27" s="30">
        <v>17</v>
      </c>
      <c r="C27" s="35" t="s">
        <v>26</v>
      </c>
      <c r="D27" s="793">
        <v>0</v>
      </c>
      <c r="E27" s="793">
        <v>0</v>
      </c>
      <c r="F27" s="793">
        <v>0</v>
      </c>
      <c r="H27" s="874"/>
    </row>
    <row r="28" spans="1:8" x14ac:dyDescent="0.3">
      <c r="A28" s="33"/>
      <c r="B28" s="30">
        <v>18</v>
      </c>
      <c r="C28" s="35" t="s">
        <v>27</v>
      </c>
      <c r="D28" s="793">
        <v>0</v>
      </c>
      <c r="E28" s="793">
        <v>0</v>
      </c>
      <c r="F28" s="793">
        <v>0</v>
      </c>
      <c r="H28" s="874"/>
    </row>
    <row r="29" spans="1:8" x14ac:dyDescent="0.3">
      <c r="A29" s="33"/>
      <c r="B29" s="30">
        <v>19</v>
      </c>
      <c r="C29" s="35" t="s">
        <v>28</v>
      </c>
      <c r="D29" s="793">
        <v>0</v>
      </c>
      <c r="E29" s="793">
        <v>0</v>
      </c>
      <c r="F29" s="793">
        <v>0</v>
      </c>
      <c r="H29" s="874"/>
    </row>
    <row r="30" spans="1:8" x14ac:dyDescent="0.3">
      <c r="A30" s="33"/>
      <c r="B30" s="30" t="s">
        <v>29</v>
      </c>
      <c r="C30" s="35" t="s">
        <v>30</v>
      </c>
      <c r="D30" s="793">
        <v>0</v>
      </c>
      <c r="E30" s="793">
        <v>0</v>
      </c>
      <c r="F30" s="793">
        <v>0</v>
      </c>
      <c r="H30" s="874"/>
    </row>
    <row r="31" spans="1:8" x14ac:dyDescent="0.3">
      <c r="A31" s="33"/>
      <c r="B31" s="30">
        <v>20</v>
      </c>
      <c r="C31" s="31" t="s">
        <v>31</v>
      </c>
      <c r="D31" s="793">
        <v>0</v>
      </c>
      <c r="E31" s="793">
        <v>0</v>
      </c>
      <c r="F31" s="793">
        <v>0</v>
      </c>
      <c r="H31" s="874"/>
    </row>
    <row r="32" spans="1:8" x14ac:dyDescent="0.3">
      <c r="A32" s="33"/>
      <c r="B32" s="30">
        <v>21</v>
      </c>
      <c r="C32" s="35" t="s">
        <v>12</v>
      </c>
      <c r="D32" s="793">
        <v>0</v>
      </c>
      <c r="E32" s="793">
        <v>0</v>
      </c>
      <c r="F32" s="793">
        <v>0</v>
      </c>
      <c r="H32" s="874"/>
    </row>
    <row r="33" spans="1:8" x14ac:dyDescent="0.3">
      <c r="A33" s="33"/>
      <c r="B33" s="30">
        <v>22</v>
      </c>
      <c r="C33" s="35" t="s">
        <v>32</v>
      </c>
      <c r="D33" s="793">
        <v>0</v>
      </c>
      <c r="E33" s="793">
        <v>0</v>
      </c>
      <c r="F33" s="793">
        <v>0</v>
      </c>
      <c r="H33" s="874"/>
    </row>
    <row r="34" spans="1:8" x14ac:dyDescent="0.3">
      <c r="A34" s="33"/>
      <c r="B34" s="30" t="s">
        <v>33</v>
      </c>
      <c r="C34" s="31" t="s">
        <v>34</v>
      </c>
      <c r="D34" s="793">
        <v>0</v>
      </c>
      <c r="E34" s="793">
        <v>0</v>
      </c>
      <c r="F34" s="793">
        <v>0</v>
      </c>
      <c r="H34" s="874"/>
    </row>
    <row r="35" spans="1:8" x14ac:dyDescent="0.3">
      <c r="A35" s="33"/>
      <c r="B35" s="30">
        <v>23</v>
      </c>
      <c r="C35" s="31" t="s">
        <v>35</v>
      </c>
      <c r="D35" s="794">
        <v>2556808.2481218753</v>
      </c>
      <c r="E35" s="794">
        <v>2443865.3624999998</v>
      </c>
      <c r="F35" s="794">
        <v>204544.65984975002</v>
      </c>
      <c r="H35" s="874"/>
    </row>
    <row r="36" spans="1:8" x14ac:dyDescent="0.3">
      <c r="A36" s="33"/>
      <c r="B36" s="30" t="s">
        <v>36</v>
      </c>
      <c r="C36" s="31" t="s">
        <v>37</v>
      </c>
      <c r="D36" s="793">
        <v>0</v>
      </c>
      <c r="E36" s="793">
        <v>0</v>
      </c>
      <c r="F36" s="793">
        <v>0</v>
      </c>
      <c r="H36" s="874"/>
    </row>
    <row r="37" spans="1:8" x14ac:dyDescent="0.3">
      <c r="A37" s="33"/>
      <c r="B37" s="30" t="s">
        <v>38</v>
      </c>
      <c r="C37" s="31" t="s">
        <v>12</v>
      </c>
      <c r="D37" s="793">
        <v>0</v>
      </c>
      <c r="E37" s="793">
        <v>0</v>
      </c>
      <c r="F37" s="793">
        <v>0</v>
      </c>
      <c r="H37" s="874"/>
    </row>
    <row r="38" spans="1:8" x14ac:dyDescent="0.3">
      <c r="A38" s="33"/>
      <c r="B38" s="30" t="s">
        <v>39</v>
      </c>
      <c r="C38" s="31" t="s">
        <v>40</v>
      </c>
      <c r="D38" s="793">
        <v>2556808.2481218753</v>
      </c>
      <c r="E38" s="793">
        <v>2443865.3624999998</v>
      </c>
      <c r="F38" s="793">
        <v>204544.65984975002</v>
      </c>
      <c r="H38" s="874"/>
    </row>
    <row r="39" spans="1:8" ht="28.8" x14ac:dyDescent="0.3">
      <c r="A39" s="33"/>
      <c r="B39" s="30">
        <v>24</v>
      </c>
      <c r="C39" s="31" t="s">
        <v>41</v>
      </c>
      <c r="D39" s="793">
        <v>235006.65352500003</v>
      </c>
      <c r="E39" s="793">
        <v>173322.54947500004</v>
      </c>
      <c r="F39" s="793">
        <v>18800.532282000004</v>
      </c>
      <c r="H39" s="874"/>
    </row>
    <row r="40" spans="1:8" x14ac:dyDescent="0.3">
      <c r="A40" s="33"/>
      <c r="B40" s="30">
        <v>25</v>
      </c>
      <c r="C40" s="31" t="s">
        <v>23</v>
      </c>
      <c r="D40" s="794"/>
      <c r="E40" s="794"/>
      <c r="F40" s="794"/>
      <c r="H40" s="874"/>
    </row>
    <row r="41" spans="1:8" x14ac:dyDescent="0.3">
      <c r="A41" s="33"/>
      <c r="B41" s="30">
        <v>26</v>
      </c>
      <c r="C41" s="31" t="s">
        <v>23</v>
      </c>
      <c r="D41" s="794"/>
      <c r="E41" s="794"/>
      <c r="F41" s="794"/>
      <c r="H41" s="874"/>
    </row>
    <row r="42" spans="1:8" x14ac:dyDescent="0.3">
      <c r="A42" s="33"/>
      <c r="B42" s="30">
        <v>27</v>
      </c>
      <c r="C42" s="31" t="s">
        <v>23</v>
      </c>
      <c r="D42" s="794"/>
      <c r="E42" s="794"/>
      <c r="F42" s="794"/>
      <c r="H42" s="874"/>
    </row>
    <row r="43" spans="1:8" x14ac:dyDescent="0.3">
      <c r="A43" s="33"/>
      <c r="B43" s="30">
        <v>28</v>
      </c>
      <c r="C43" s="31" t="s">
        <v>23</v>
      </c>
      <c r="D43" s="794"/>
      <c r="E43" s="794"/>
      <c r="F43" s="794"/>
      <c r="H43" s="874"/>
    </row>
    <row r="44" spans="1:8" x14ac:dyDescent="0.3">
      <c r="A44" s="33"/>
      <c r="B44" s="37">
        <v>29</v>
      </c>
      <c r="C44" s="38" t="s">
        <v>42</v>
      </c>
      <c r="D44" s="795">
        <v>30572500.925511874</v>
      </c>
      <c r="E44" s="795">
        <v>26804090.650110003</v>
      </c>
      <c r="F44" s="795">
        <v>2445800.0740409498</v>
      </c>
      <c r="H44" s="874"/>
    </row>
    <row r="45" spans="1:8" x14ac:dyDescent="0.3">
      <c r="H45" s="874"/>
    </row>
  </sheetData>
  <mergeCells count="2">
    <mergeCell ref="D5:E5"/>
    <mergeCell ref="B5:C7"/>
  </mergeCells>
  <pageMargins left="0.7" right="0.7" top="0.75" bottom="0.75" header="0.3" footer="0.3"/>
  <pageSetup paperSize="9" scale="71" orientation="landscape" r:id="rId1"/>
  <headerFooter>
    <oddHeader>&amp;C&amp;9CS
Příloha I</oddHeader>
    <oddFooter>&amp;C&amp;P</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theme="9" tint="0.79998168889431442"/>
    <pageSetUpPr fitToPage="1"/>
  </sheetPr>
  <dimension ref="A1:D15"/>
  <sheetViews>
    <sheetView showGridLines="0" zoomScaleNormal="100" workbookViewId="0">
      <selection sqref="A1:D1"/>
    </sheetView>
  </sheetViews>
  <sheetFormatPr defaultColWidth="9.109375" defaultRowHeight="14.4" x14ac:dyDescent="0.3"/>
  <cols>
    <col min="1" max="1" width="3.5546875" customWidth="1"/>
    <col min="2" max="2" width="74.44140625" customWidth="1"/>
    <col min="3" max="3" width="43.33203125" customWidth="1"/>
  </cols>
  <sheetData>
    <row r="1" spans="1:4" ht="33.6" customHeight="1" x14ac:dyDescent="0.35">
      <c r="A1" s="1400" t="s">
        <v>1418</v>
      </c>
      <c r="B1" s="1401"/>
      <c r="C1" s="1401"/>
      <c r="D1" s="1401"/>
    </row>
    <row r="5" spans="1:4" x14ac:dyDescent="0.3">
      <c r="A5" s="405"/>
      <c r="B5" s="405"/>
      <c r="C5" s="58" t="s">
        <v>1500</v>
      </c>
    </row>
    <row r="6" spans="1:4" x14ac:dyDescent="0.3">
      <c r="B6" s="405"/>
      <c r="C6" s="11" t="s">
        <v>6</v>
      </c>
    </row>
    <row r="7" spans="1:4" x14ac:dyDescent="0.3">
      <c r="A7" s="58">
        <v>1</v>
      </c>
      <c r="B7" s="406" t="s">
        <v>1501</v>
      </c>
      <c r="C7" s="825">
        <v>24223018.575519998</v>
      </c>
    </row>
    <row r="8" spans="1:4" x14ac:dyDescent="0.3">
      <c r="A8" s="11">
        <v>2</v>
      </c>
      <c r="B8" s="117" t="s">
        <v>1502</v>
      </c>
      <c r="C8" s="825">
        <v>4688343.8978899997</v>
      </c>
    </row>
    <row r="9" spans="1:4" x14ac:dyDescent="0.3">
      <c r="A9" s="11">
        <v>3</v>
      </c>
      <c r="B9" s="117" t="s">
        <v>1503</v>
      </c>
      <c r="C9" s="825">
        <v>104930.00222999998</v>
      </c>
    </row>
    <row r="10" spans="1:4" x14ac:dyDescent="0.3">
      <c r="A10" s="11">
        <v>4</v>
      </c>
      <c r="B10" s="117" t="s">
        <v>1504</v>
      </c>
      <c r="C10" s="825">
        <v>-1149254.2468299977</v>
      </c>
    </row>
    <row r="11" spans="1:4" x14ac:dyDescent="0.3">
      <c r="A11" s="11">
        <v>5</v>
      </c>
      <c r="B11" s="117" t="s">
        <v>1505</v>
      </c>
      <c r="C11" s="825"/>
    </row>
    <row r="12" spans="1:4" x14ac:dyDescent="0.3">
      <c r="A12" s="11">
        <v>6</v>
      </c>
      <c r="B12" s="117" t="s">
        <v>1506</v>
      </c>
      <c r="C12" s="825"/>
    </row>
    <row r="13" spans="1:4" x14ac:dyDescent="0.3">
      <c r="A13" s="11">
        <v>7</v>
      </c>
      <c r="B13" s="117" t="s">
        <v>1507</v>
      </c>
      <c r="C13" s="825"/>
    </row>
    <row r="14" spans="1:4" x14ac:dyDescent="0.3">
      <c r="A14" s="11">
        <v>8</v>
      </c>
      <c r="B14" s="117" t="s">
        <v>1508</v>
      </c>
      <c r="C14" s="825"/>
    </row>
    <row r="15" spans="1:4" x14ac:dyDescent="0.3">
      <c r="A15" s="58">
        <v>9</v>
      </c>
      <c r="B15" s="406" t="s">
        <v>1509</v>
      </c>
      <c r="C15" s="825">
        <f>SUM(C7:C14)</f>
        <v>27867038.228809997</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546875" defaultRowHeight="14.4" x14ac:dyDescent="0.3"/>
  <cols>
    <col min="2" max="2" width="25.6640625" customWidth="1"/>
    <col min="3" max="3" width="31.44140625" customWidth="1"/>
    <col min="4" max="4" width="20.5546875" customWidth="1"/>
    <col min="5" max="5" width="23.6640625" customWidth="1"/>
    <col min="6" max="6" width="26.44140625" customWidth="1"/>
    <col min="7" max="7" width="32" customWidth="1"/>
    <col min="8" max="8" width="26.88671875" customWidth="1"/>
    <col min="9" max="9" width="16.6640625" customWidth="1"/>
  </cols>
  <sheetData>
    <row r="4" spans="1:9" ht="18.75" customHeight="1" x14ac:dyDescent="0.35">
      <c r="B4" s="716" t="s">
        <v>1419</v>
      </c>
      <c r="C4" s="60"/>
      <c r="D4" s="60"/>
      <c r="E4" s="60"/>
      <c r="F4" s="60"/>
      <c r="G4" s="60"/>
      <c r="H4" s="60"/>
    </row>
    <row r="5" spans="1:9" ht="18" x14ac:dyDescent="0.35">
      <c r="B5" s="414"/>
      <c r="C5" s="60"/>
      <c r="D5" s="60"/>
      <c r="E5" s="60"/>
      <c r="F5" s="60"/>
      <c r="G5" s="60"/>
      <c r="H5" s="60"/>
    </row>
    <row r="6" spans="1:9" ht="21" x14ac:dyDescent="0.4">
      <c r="B6" s="717" t="s">
        <v>1431</v>
      </c>
      <c r="C6" s="411"/>
      <c r="D6" s="236"/>
      <c r="E6" s="236"/>
      <c r="F6" s="236"/>
      <c r="G6" s="236"/>
      <c r="H6" s="236"/>
    </row>
    <row r="7" spans="1:9" s="411" customFormat="1" ht="15" customHeight="1" x14ac:dyDescent="0.3">
      <c r="A7"/>
      <c r="B7" s="1436" t="s">
        <v>1515</v>
      </c>
      <c r="C7" s="1436" t="s">
        <v>1432</v>
      </c>
      <c r="D7" s="1438" t="s">
        <v>1514</v>
      </c>
      <c r="E7" s="1439"/>
      <c r="F7" s="1436" t="s">
        <v>1513</v>
      </c>
      <c r="G7" s="1434" t="s">
        <v>1435</v>
      </c>
      <c r="H7" s="1436" t="s">
        <v>1512</v>
      </c>
      <c r="I7" s="1434" t="s">
        <v>1511</v>
      </c>
    </row>
    <row r="8" spans="1:9" s="411" customFormat="1" ht="41.4" x14ac:dyDescent="0.3">
      <c r="A8"/>
      <c r="B8" s="1437"/>
      <c r="C8" s="1437"/>
      <c r="D8" s="413"/>
      <c r="E8" s="412" t="s">
        <v>1510</v>
      </c>
      <c r="F8" s="1437"/>
      <c r="G8" s="1435" t="s">
        <v>1516</v>
      </c>
      <c r="H8" s="1437"/>
      <c r="I8" s="1435"/>
    </row>
    <row r="9" spans="1:9" x14ac:dyDescent="0.3">
      <c r="B9" s="21" t="s">
        <v>6</v>
      </c>
      <c r="C9" s="21" t="s">
        <v>7</v>
      </c>
      <c r="D9" s="8" t="s">
        <v>8</v>
      </c>
      <c r="E9" s="8" t="s">
        <v>43</v>
      </c>
      <c r="F9" s="8" t="s">
        <v>44</v>
      </c>
      <c r="G9" s="8" t="s">
        <v>162</v>
      </c>
      <c r="H9" s="8" t="s">
        <v>163</v>
      </c>
      <c r="I9" s="8" t="s">
        <v>197</v>
      </c>
    </row>
    <row r="10" spans="1:9" x14ac:dyDescent="0.3">
      <c r="B10" s="1431"/>
      <c r="C10" s="407" t="s">
        <v>1444</v>
      </c>
      <c r="D10" s="246"/>
      <c r="E10" s="15"/>
      <c r="F10" s="15"/>
      <c r="G10" s="15"/>
      <c r="H10" s="15"/>
      <c r="I10" s="15"/>
    </row>
    <row r="11" spans="1:9" x14ac:dyDescent="0.3">
      <c r="B11" s="1432"/>
      <c r="C11" s="408" t="s">
        <v>1445</v>
      </c>
      <c r="D11" s="246"/>
      <c r="E11" s="15"/>
      <c r="F11" s="15"/>
      <c r="G11" s="15"/>
      <c r="H11" s="15"/>
      <c r="I11" s="15"/>
    </row>
    <row r="12" spans="1:9" x14ac:dyDescent="0.3">
      <c r="B12" s="1432"/>
      <c r="C12" s="408" t="s">
        <v>1446</v>
      </c>
      <c r="D12" s="246"/>
      <c r="E12" s="15"/>
      <c r="F12" s="15"/>
      <c r="G12" s="15"/>
      <c r="H12" s="15"/>
      <c r="I12" s="15"/>
    </row>
    <row r="13" spans="1:9" x14ac:dyDescent="0.3">
      <c r="B13" s="1432"/>
      <c r="C13" s="407" t="s">
        <v>1447</v>
      </c>
      <c r="D13" s="246"/>
      <c r="E13" s="15"/>
      <c r="F13" s="15"/>
      <c r="G13" s="15"/>
      <c r="H13" s="15"/>
      <c r="I13" s="15"/>
    </row>
    <row r="14" spans="1:9" x14ac:dyDescent="0.3">
      <c r="B14" s="1432"/>
      <c r="C14" s="407" t="s">
        <v>1448</v>
      </c>
      <c r="D14" s="246"/>
      <c r="E14" s="15"/>
      <c r="F14" s="15"/>
      <c r="G14" s="15"/>
      <c r="H14" s="15"/>
      <c r="I14" s="15"/>
    </row>
    <row r="15" spans="1:9" x14ac:dyDescent="0.3">
      <c r="B15" s="1432"/>
      <c r="C15" s="407" t="s">
        <v>1449</v>
      </c>
      <c r="D15" s="15"/>
      <c r="E15" s="15"/>
      <c r="F15" s="15"/>
      <c r="G15" s="15"/>
      <c r="H15" s="15"/>
      <c r="I15" s="15"/>
    </row>
    <row r="16" spans="1:9" x14ac:dyDescent="0.3">
      <c r="B16" s="1432"/>
      <c r="C16" s="407" t="s">
        <v>1450</v>
      </c>
      <c r="D16" s="15"/>
      <c r="E16" s="15"/>
      <c r="F16" s="15"/>
      <c r="G16" s="15"/>
      <c r="H16" s="15"/>
      <c r="I16" s="15"/>
    </row>
    <row r="17" spans="1:9" x14ac:dyDescent="0.3">
      <c r="B17" s="1432"/>
      <c r="C17" s="408" t="s">
        <v>1451</v>
      </c>
      <c r="D17" s="15"/>
      <c r="E17" s="15"/>
      <c r="F17" s="15"/>
      <c r="G17" s="15"/>
      <c r="H17" s="15"/>
      <c r="I17" s="15"/>
    </row>
    <row r="18" spans="1:9" x14ac:dyDescent="0.3">
      <c r="B18" s="1432"/>
      <c r="C18" s="408" t="s">
        <v>1452</v>
      </c>
      <c r="D18" s="15"/>
      <c r="E18" s="15"/>
      <c r="F18" s="15"/>
      <c r="G18" s="15"/>
      <c r="H18" s="15"/>
      <c r="I18" s="15"/>
    </row>
    <row r="19" spans="1:9" x14ac:dyDescent="0.3">
      <c r="B19" s="1432"/>
      <c r="C19" s="407" t="s">
        <v>1453</v>
      </c>
      <c r="D19" s="15"/>
      <c r="E19" s="15"/>
      <c r="F19" s="15"/>
      <c r="G19" s="15"/>
      <c r="H19" s="15"/>
      <c r="I19" s="15"/>
    </row>
    <row r="20" spans="1:9" x14ac:dyDescent="0.3">
      <c r="B20" s="1432"/>
      <c r="C20" s="408" t="s">
        <v>1454</v>
      </c>
      <c r="D20" s="15"/>
      <c r="E20" s="15"/>
      <c r="F20" s="15"/>
      <c r="G20" s="15"/>
      <c r="H20" s="15"/>
      <c r="I20" s="15"/>
    </row>
    <row r="21" spans="1:9" x14ac:dyDescent="0.3">
      <c r="B21" s="1432"/>
      <c r="C21" s="408" t="s">
        <v>1455</v>
      </c>
      <c r="D21" s="15"/>
      <c r="E21" s="15"/>
      <c r="F21" s="15"/>
      <c r="G21" s="15"/>
      <c r="H21" s="15"/>
      <c r="I21" s="15"/>
    </row>
    <row r="22" spans="1:9" x14ac:dyDescent="0.3">
      <c r="B22" s="1432"/>
      <c r="C22" s="407" t="s">
        <v>1456</v>
      </c>
      <c r="D22" s="15"/>
      <c r="E22" s="15"/>
      <c r="F22" s="15"/>
      <c r="G22" s="15"/>
      <c r="H22" s="15"/>
      <c r="I22" s="15"/>
    </row>
    <row r="23" spans="1:9" x14ac:dyDescent="0.3">
      <c r="B23" s="1432"/>
      <c r="C23" s="408" t="s">
        <v>1457</v>
      </c>
      <c r="D23" s="15"/>
      <c r="E23" s="15"/>
      <c r="F23" s="15"/>
      <c r="G23" s="15"/>
      <c r="H23" s="15"/>
      <c r="I23" s="15"/>
    </row>
    <row r="24" spans="1:9" x14ac:dyDescent="0.3">
      <c r="B24" s="1432"/>
      <c r="C24" s="409" t="s">
        <v>1458</v>
      </c>
      <c r="D24" s="15"/>
      <c r="E24" s="15"/>
      <c r="F24" s="15"/>
      <c r="G24" s="15"/>
      <c r="H24" s="15"/>
      <c r="I24" s="15"/>
    </row>
    <row r="25" spans="1:9" x14ac:dyDescent="0.3">
      <c r="B25" s="1432"/>
      <c r="C25" s="408" t="s">
        <v>1459</v>
      </c>
      <c r="D25" s="15"/>
      <c r="E25" s="15"/>
      <c r="F25" s="15"/>
      <c r="G25" s="15"/>
      <c r="H25" s="15"/>
      <c r="I25" s="15"/>
    </row>
    <row r="26" spans="1:9" x14ac:dyDescent="0.3">
      <c r="B26" s="1433"/>
      <c r="C26" s="407" t="s">
        <v>1460</v>
      </c>
      <c r="D26" s="15"/>
      <c r="E26" s="15"/>
      <c r="F26" s="15"/>
      <c r="G26" s="15"/>
      <c r="H26" s="15"/>
      <c r="I26" s="15"/>
    </row>
    <row r="30" spans="1:9" x14ac:dyDescent="0.3">
      <c r="B30" s="717" t="s">
        <v>1463</v>
      </c>
    </row>
    <row r="31" spans="1:9" s="411" customFormat="1" ht="15" customHeight="1" x14ac:dyDescent="0.3">
      <c r="A31"/>
      <c r="B31" s="1436" t="s">
        <v>1515</v>
      </c>
      <c r="C31" s="1436" t="s">
        <v>1432</v>
      </c>
      <c r="D31" s="1438" t="s">
        <v>1514</v>
      </c>
      <c r="E31" s="1439"/>
      <c r="F31" s="1436" t="s">
        <v>1513</v>
      </c>
      <c r="G31" s="1440" t="s">
        <v>1435</v>
      </c>
      <c r="H31" s="1434" t="s">
        <v>1512</v>
      </c>
      <c r="I31" s="1434" t="s">
        <v>1511</v>
      </c>
    </row>
    <row r="32" spans="1:9" s="411" customFormat="1" ht="41.4" x14ac:dyDescent="0.3">
      <c r="A32"/>
      <c r="B32" s="1437"/>
      <c r="C32" s="1437"/>
      <c r="D32" s="413"/>
      <c r="E32" s="412" t="s">
        <v>1510</v>
      </c>
      <c r="F32" s="1437"/>
      <c r="G32" s="1441"/>
      <c r="H32" s="1435"/>
      <c r="I32" s="1435"/>
    </row>
    <row r="33" spans="2:9" x14ac:dyDescent="0.3">
      <c r="B33" s="21" t="s">
        <v>6</v>
      </c>
      <c r="C33" s="21" t="s">
        <v>7</v>
      </c>
      <c r="D33" s="8" t="s">
        <v>8</v>
      </c>
      <c r="E33" s="8" t="s">
        <v>43</v>
      </c>
      <c r="F33" s="8" t="s">
        <v>44</v>
      </c>
      <c r="G33" s="410" t="s">
        <v>162</v>
      </c>
      <c r="H33" s="306" t="s">
        <v>163</v>
      </c>
      <c r="I33" s="306" t="s">
        <v>197</v>
      </c>
    </row>
    <row r="34" spans="2:9" x14ac:dyDescent="0.3">
      <c r="B34" s="1431"/>
      <c r="C34" s="407" t="s">
        <v>1444</v>
      </c>
      <c r="D34" s="246"/>
      <c r="E34" s="15"/>
      <c r="F34" s="15"/>
      <c r="G34" s="15"/>
      <c r="H34" s="15"/>
      <c r="I34" s="15"/>
    </row>
    <row r="35" spans="2:9" x14ac:dyDescent="0.3">
      <c r="B35" s="1432"/>
      <c r="C35" s="408" t="s">
        <v>1445</v>
      </c>
      <c r="D35" s="246"/>
      <c r="E35" s="15"/>
      <c r="F35" s="15"/>
      <c r="G35" s="15"/>
      <c r="H35" s="15"/>
      <c r="I35" s="15"/>
    </row>
    <row r="36" spans="2:9" x14ac:dyDescent="0.3">
      <c r="B36" s="1432"/>
      <c r="C36" s="408" t="s">
        <v>1446</v>
      </c>
      <c r="D36" s="246"/>
      <c r="E36" s="15"/>
      <c r="F36" s="15"/>
      <c r="G36" s="15"/>
      <c r="H36" s="15"/>
      <c r="I36" s="15"/>
    </row>
    <row r="37" spans="2:9" x14ac:dyDescent="0.3">
      <c r="B37" s="1432"/>
      <c r="C37" s="407" t="s">
        <v>1447</v>
      </c>
      <c r="D37" s="246"/>
      <c r="E37" s="15"/>
      <c r="F37" s="15"/>
      <c r="G37" s="15"/>
      <c r="H37" s="15"/>
      <c r="I37" s="15"/>
    </row>
    <row r="38" spans="2:9" x14ac:dyDescent="0.3">
      <c r="B38" s="1432"/>
      <c r="C38" s="407" t="s">
        <v>1448</v>
      </c>
      <c r="D38" s="246"/>
      <c r="E38" s="15"/>
      <c r="F38" s="15"/>
      <c r="G38" s="15"/>
      <c r="H38" s="15"/>
      <c r="I38" s="15"/>
    </row>
    <row r="39" spans="2:9" x14ac:dyDescent="0.3">
      <c r="B39" s="1432"/>
      <c r="C39" s="407" t="s">
        <v>1449</v>
      </c>
      <c r="D39" s="15"/>
      <c r="E39" s="15"/>
      <c r="F39" s="15"/>
      <c r="G39" s="15"/>
      <c r="H39" s="15"/>
      <c r="I39" s="15"/>
    </row>
    <row r="40" spans="2:9" x14ac:dyDescent="0.3">
      <c r="B40" s="1432"/>
      <c r="C40" s="407" t="s">
        <v>1450</v>
      </c>
      <c r="D40" s="15"/>
      <c r="E40" s="15"/>
      <c r="F40" s="15"/>
      <c r="G40" s="15"/>
      <c r="H40" s="15"/>
      <c r="I40" s="15"/>
    </row>
    <row r="41" spans="2:9" x14ac:dyDescent="0.3">
      <c r="B41" s="1432"/>
      <c r="C41" s="408" t="s">
        <v>1451</v>
      </c>
      <c r="D41" s="15"/>
      <c r="E41" s="15"/>
      <c r="F41" s="15"/>
      <c r="G41" s="15"/>
      <c r="H41" s="15"/>
      <c r="I41" s="15"/>
    </row>
    <row r="42" spans="2:9" x14ac:dyDescent="0.3">
      <c r="B42" s="1432"/>
      <c r="C42" s="408" t="s">
        <v>1452</v>
      </c>
      <c r="D42" s="15"/>
      <c r="E42" s="15"/>
      <c r="F42" s="15"/>
      <c r="G42" s="15"/>
      <c r="H42" s="15"/>
      <c r="I42" s="15"/>
    </row>
    <row r="43" spans="2:9" x14ac:dyDescent="0.3">
      <c r="B43" s="1432"/>
      <c r="C43" s="407" t="s">
        <v>1453</v>
      </c>
      <c r="D43" s="15"/>
      <c r="E43" s="15"/>
      <c r="F43" s="15"/>
      <c r="G43" s="15"/>
      <c r="H43" s="15"/>
      <c r="I43" s="15"/>
    </row>
    <row r="44" spans="2:9" x14ac:dyDescent="0.3">
      <c r="B44" s="1432"/>
      <c r="C44" s="408" t="s">
        <v>1454</v>
      </c>
      <c r="D44" s="15"/>
      <c r="E44" s="15"/>
      <c r="F44" s="15"/>
      <c r="G44" s="15"/>
      <c r="H44" s="15"/>
      <c r="I44" s="15"/>
    </row>
    <row r="45" spans="2:9" x14ac:dyDescent="0.3">
      <c r="B45" s="1432"/>
      <c r="C45" s="408" t="s">
        <v>1455</v>
      </c>
      <c r="D45" s="15"/>
      <c r="E45" s="15"/>
      <c r="F45" s="15"/>
      <c r="G45" s="15"/>
      <c r="H45" s="15"/>
      <c r="I45" s="15"/>
    </row>
    <row r="46" spans="2:9" x14ac:dyDescent="0.3">
      <c r="B46" s="1432"/>
      <c r="C46" s="407" t="s">
        <v>1456</v>
      </c>
      <c r="D46" s="15"/>
      <c r="E46" s="15"/>
      <c r="F46" s="15"/>
      <c r="G46" s="15"/>
      <c r="H46" s="15"/>
      <c r="I46" s="15"/>
    </row>
    <row r="47" spans="2:9" x14ac:dyDescent="0.3">
      <c r="B47" s="1432"/>
      <c r="C47" s="408" t="s">
        <v>1457</v>
      </c>
      <c r="D47" s="15"/>
      <c r="E47" s="15"/>
      <c r="F47" s="15"/>
      <c r="G47" s="15"/>
      <c r="H47" s="15"/>
      <c r="I47" s="15"/>
    </row>
    <row r="48" spans="2:9" x14ac:dyDescent="0.3">
      <c r="B48" s="1432"/>
      <c r="C48" s="409" t="s">
        <v>1458</v>
      </c>
      <c r="D48" s="15"/>
      <c r="E48" s="15"/>
      <c r="F48" s="15"/>
      <c r="G48" s="15"/>
      <c r="H48" s="15"/>
      <c r="I48" s="15"/>
    </row>
    <row r="49" spans="2:9" x14ac:dyDescent="0.3">
      <c r="B49" s="1432"/>
      <c r="C49" s="408" t="s">
        <v>1459</v>
      </c>
      <c r="D49" s="15"/>
      <c r="E49" s="15"/>
      <c r="F49" s="15"/>
      <c r="G49" s="15"/>
      <c r="H49" s="15"/>
      <c r="I49" s="15"/>
    </row>
    <row r="50" spans="2:9" x14ac:dyDescent="0.3">
      <c r="B50" s="1433"/>
      <c r="C50" s="407" t="s">
        <v>1460</v>
      </c>
      <c r="D50" s="15"/>
      <c r="E50" s="15"/>
      <c r="F50" s="15"/>
      <c r="G50" s="15"/>
      <c r="H50" s="15"/>
      <c r="I50" s="15"/>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tabColor theme="9" tint="0.79998168889431442"/>
    <pageSetUpPr fitToPage="1"/>
  </sheetPr>
  <dimension ref="A2:I29"/>
  <sheetViews>
    <sheetView showGridLines="0" view="pageLayout" zoomScale="80" zoomScaleNormal="100" zoomScaleSheetLayoutView="100" zoomScalePageLayoutView="80" workbookViewId="0">
      <selection activeCell="G38" sqref="G38"/>
    </sheetView>
  </sheetViews>
  <sheetFormatPr defaultColWidth="11.5546875" defaultRowHeight="14.4" x14ac:dyDescent="0.3"/>
  <cols>
    <col min="2" max="2" width="25.6640625" customWidth="1"/>
    <col min="3" max="3" width="31.44140625" customWidth="1"/>
    <col min="4" max="4" width="21.44140625" customWidth="1"/>
    <col min="5" max="5" width="20.33203125" customWidth="1"/>
    <col min="6" max="6" width="26.44140625" customWidth="1"/>
    <col min="7" max="7" width="32" customWidth="1"/>
    <col min="8" max="8" width="17.88671875" customWidth="1"/>
    <col min="9" max="9" width="18.5546875" customWidth="1"/>
  </cols>
  <sheetData>
    <row r="2" spans="1:9" ht="18" x14ac:dyDescent="0.35">
      <c r="B2" s="571" t="s">
        <v>1420</v>
      </c>
      <c r="C2" s="60"/>
      <c r="D2" s="60"/>
      <c r="E2" s="60"/>
      <c r="F2" s="60"/>
      <c r="G2" s="60"/>
    </row>
    <row r="3" spans="1:9" ht="33.75" customHeight="1" x14ac:dyDescent="0.4">
      <c r="B3" s="784" t="s">
        <v>1431</v>
      </c>
      <c r="C3" s="411"/>
      <c r="D3" s="236"/>
      <c r="E3" s="236"/>
      <c r="F3" s="236"/>
      <c r="G3" s="236"/>
    </row>
    <row r="4" spans="1:9" s="411" customFormat="1" ht="15" customHeight="1" x14ac:dyDescent="0.3">
      <c r="A4"/>
      <c r="B4" s="1436" t="s">
        <v>1515</v>
      </c>
      <c r="C4" s="1436" t="s">
        <v>1432</v>
      </c>
      <c r="D4" s="1436" t="s">
        <v>1517</v>
      </c>
      <c r="E4" s="1438" t="s">
        <v>1514</v>
      </c>
      <c r="F4" s="1439"/>
      <c r="G4" s="1436" t="s">
        <v>1513</v>
      </c>
      <c r="H4" s="1436" t="s">
        <v>1512</v>
      </c>
      <c r="I4" s="1434" t="s">
        <v>1511</v>
      </c>
    </row>
    <row r="5" spans="1:9" s="411" customFormat="1" ht="53.25" customHeight="1" x14ac:dyDescent="0.3">
      <c r="A5"/>
      <c r="B5" s="1437"/>
      <c r="C5" s="1437"/>
      <c r="D5" s="1437"/>
      <c r="E5" s="413"/>
      <c r="F5" s="412" t="s">
        <v>1510</v>
      </c>
      <c r="G5" s="1437"/>
      <c r="H5" s="1437"/>
      <c r="I5" s="1435"/>
    </row>
    <row r="6" spans="1:9" x14ac:dyDescent="0.3">
      <c r="B6" s="21" t="s">
        <v>6</v>
      </c>
      <c r="C6" s="21" t="s">
        <v>7</v>
      </c>
      <c r="D6" s="21" t="s">
        <v>8</v>
      </c>
      <c r="E6" s="8" t="s">
        <v>43</v>
      </c>
      <c r="F6" s="8" t="s">
        <v>44</v>
      </c>
      <c r="G6" s="8" t="s">
        <v>162</v>
      </c>
      <c r="H6" s="8" t="s">
        <v>163</v>
      </c>
      <c r="I6" s="8" t="s">
        <v>197</v>
      </c>
    </row>
    <row r="7" spans="1:9" x14ac:dyDescent="0.3">
      <c r="B7" s="1431"/>
      <c r="C7" s="407"/>
      <c r="D7" s="407"/>
      <c r="E7" s="246"/>
      <c r="F7" s="15"/>
      <c r="G7" s="15"/>
      <c r="H7" s="15"/>
      <c r="I7" s="15"/>
    </row>
    <row r="8" spans="1:9" x14ac:dyDescent="0.3">
      <c r="B8" s="1432"/>
      <c r="C8" s="408"/>
      <c r="D8" s="408"/>
      <c r="E8" s="246"/>
      <c r="F8" s="15"/>
      <c r="G8" s="15"/>
      <c r="H8" s="15"/>
      <c r="I8" s="15"/>
    </row>
    <row r="9" spans="1:9" x14ac:dyDescent="0.3">
      <c r="B9" s="1432"/>
      <c r="C9" s="408"/>
      <c r="D9" s="408"/>
      <c r="E9" s="246"/>
      <c r="F9" s="15"/>
      <c r="G9" s="15"/>
      <c r="H9" s="15"/>
      <c r="I9" s="15"/>
    </row>
    <row r="10" spans="1:9" x14ac:dyDescent="0.3">
      <c r="B10" s="1432"/>
      <c r="C10" s="407"/>
      <c r="D10" s="407"/>
      <c r="E10" s="246"/>
      <c r="F10" s="15"/>
      <c r="G10" s="15"/>
      <c r="H10" s="15"/>
      <c r="I10" s="15"/>
    </row>
    <row r="11" spans="1:9" x14ac:dyDescent="0.3">
      <c r="B11" s="1432"/>
      <c r="C11" s="407"/>
      <c r="D11" s="407"/>
      <c r="E11" s="246"/>
      <c r="F11" s="15"/>
      <c r="G11" s="15"/>
      <c r="H11" s="15"/>
      <c r="I11" s="15"/>
    </row>
    <row r="12" spans="1:9" x14ac:dyDescent="0.3">
      <c r="B12" s="1432"/>
      <c r="C12" s="407"/>
      <c r="D12" s="407"/>
      <c r="E12" s="15"/>
      <c r="F12" s="15"/>
      <c r="G12" s="15"/>
      <c r="H12" s="15"/>
      <c r="I12" s="15"/>
    </row>
    <row r="13" spans="1:9" x14ac:dyDescent="0.3">
      <c r="B13" s="1432"/>
      <c r="C13" s="407"/>
      <c r="D13" s="407"/>
      <c r="E13" s="15"/>
      <c r="F13" s="15"/>
      <c r="G13" s="15"/>
      <c r="H13" s="15"/>
      <c r="I13" s="15"/>
    </row>
    <row r="14" spans="1:9" x14ac:dyDescent="0.3">
      <c r="B14" s="1433"/>
      <c r="C14" s="408"/>
      <c r="D14" s="408"/>
      <c r="E14" s="15"/>
      <c r="F14" s="15"/>
      <c r="G14" s="15"/>
      <c r="H14" s="15"/>
      <c r="I14" s="15"/>
    </row>
    <row r="18" spans="1:9" ht="28.5" customHeight="1" x14ac:dyDescent="0.3">
      <c r="B18" s="784" t="s">
        <v>1463</v>
      </c>
    </row>
    <row r="19" spans="1:9" s="411" customFormat="1" ht="15" customHeight="1" x14ac:dyDescent="0.3">
      <c r="A19"/>
      <c r="B19" s="1436" t="s">
        <v>1515</v>
      </c>
      <c r="C19" s="1436" t="s">
        <v>1432</v>
      </c>
      <c r="D19" s="1436" t="s">
        <v>1517</v>
      </c>
      <c r="E19" s="1438" t="s">
        <v>1514</v>
      </c>
      <c r="F19" s="1439"/>
      <c r="G19" s="1436" t="s">
        <v>1513</v>
      </c>
      <c r="H19" s="1436" t="s">
        <v>1512</v>
      </c>
      <c r="I19" s="1434" t="s">
        <v>1511</v>
      </c>
    </row>
    <row r="20" spans="1:9" s="411" customFormat="1" ht="57" customHeight="1" x14ac:dyDescent="0.3">
      <c r="A20"/>
      <c r="B20" s="1437"/>
      <c r="C20" s="1437"/>
      <c r="D20" s="1437"/>
      <c r="E20" s="413"/>
      <c r="F20" s="412" t="s">
        <v>1510</v>
      </c>
      <c r="G20" s="1437"/>
      <c r="H20" s="1437"/>
      <c r="I20" s="1435"/>
    </row>
    <row r="21" spans="1:9" x14ac:dyDescent="0.3">
      <c r="B21" s="21" t="s">
        <v>6</v>
      </c>
      <c r="C21" s="21" t="s">
        <v>7</v>
      </c>
      <c r="D21" s="21" t="s">
        <v>8</v>
      </c>
      <c r="E21" s="8" t="s">
        <v>43</v>
      </c>
      <c r="F21" s="8" t="s">
        <v>44</v>
      </c>
      <c r="G21" s="8" t="s">
        <v>162</v>
      </c>
      <c r="H21" s="8" t="s">
        <v>163</v>
      </c>
      <c r="I21" s="8" t="s">
        <v>197</v>
      </c>
    </row>
    <row r="22" spans="1:9" x14ac:dyDescent="0.3">
      <c r="B22" s="1431"/>
      <c r="C22" s="407"/>
      <c r="D22" s="407"/>
      <c r="E22" s="246"/>
      <c r="F22" s="15"/>
      <c r="G22" s="15"/>
      <c r="H22" s="15"/>
      <c r="I22" s="15"/>
    </row>
    <row r="23" spans="1:9" x14ac:dyDescent="0.3">
      <c r="B23" s="1432"/>
      <c r="C23" s="408"/>
      <c r="D23" s="408"/>
      <c r="E23" s="246"/>
      <c r="F23" s="15"/>
      <c r="G23" s="15"/>
      <c r="H23" s="15"/>
      <c r="I23" s="15"/>
    </row>
    <row r="24" spans="1:9" x14ac:dyDescent="0.3">
      <c r="B24" s="1432"/>
      <c r="C24" s="408"/>
      <c r="D24" s="408"/>
      <c r="E24" s="246"/>
      <c r="F24" s="15"/>
      <c r="G24" s="15"/>
      <c r="H24" s="15"/>
      <c r="I24" s="15"/>
    </row>
    <row r="25" spans="1:9" x14ac:dyDescent="0.3">
      <c r="B25" s="1432"/>
      <c r="C25" s="407"/>
      <c r="D25" s="407"/>
      <c r="E25" s="246"/>
      <c r="F25" s="15"/>
      <c r="G25" s="15"/>
      <c r="H25" s="15"/>
      <c r="I25" s="15"/>
    </row>
    <row r="26" spans="1:9" x14ac:dyDescent="0.3">
      <c r="B26" s="1432"/>
      <c r="C26" s="407"/>
      <c r="D26" s="407"/>
      <c r="E26" s="246"/>
      <c r="F26" s="15"/>
      <c r="G26" s="15"/>
      <c r="H26" s="15"/>
      <c r="I26" s="15"/>
    </row>
    <row r="27" spans="1:9" x14ac:dyDescent="0.3">
      <c r="B27" s="1432"/>
      <c r="C27" s="407"/>
      <c r="D27" s="407"/>
      <c r="E27" s="15"/>
      <c r="F27" s="15"/>
      <c r="G27" s="15"/>
      <c r="H27" s="15"/>
      <c r="I27" s="15"/>
    </row>
    <row r="28" spans="1:9" x14ac:dyDescent="0.3">
      <c r="B28" s="1432"/>
      <c r="C28" s="407"/>
      <c r="D28" s="407"/>
      <c r="E28" s="15"/>
      <c r="F28" s="15"/>
      <c r="G28" s="15"/>
      <c r="H28" s="15"/>
      <c r="I28" s="15"/>
    </row>
    <row r="29" spans="1:9" x14ac:dyDescent="0.3">
      <c r="B29" s="1433"/>
      <c r="C29" s="408"/>
      <c r="D29" s="408"/>
      <c r="E29" s="15"/>
      <c r="F29" s="15"/>
      <c r="G29" s="15"/>
      <c r="H29" s="15"/>
      <c r="I29" s="15"/>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tabColor rgb="FF0070C0"/>
    <pageSetUpPr fitToPage="1"/>
  </sheetPr>
  <dimension ref="B2:L11"/>
  <sheetViews>
    <sheetView showGridLines="0" workbookViewId="0"/>
  </sheetViews>
  <sheetFormatPr defaultRowHeight="14.4" x14ac:dyDescent="0.3"/>
  <sheetData>
    <row r="2" spans="2:12" x14ac:dyDescent="0.3">
      <c r="B2" t="s">
        <v>1854</v>
      </c>
    </row>
    <row r="3" spans="2:12" x14ac:dyDescent="0.3">
      <c r="B3" t="s">
        <v>1855</v>
      </c>
    </row>
    <row r="5" spans="2:12" x14ac:dyDescent="0.3">
      <c r="B5" s="1442" t="s">
        <v>1518</v>
      </c>
      <c r="C5" s="1443"/>
      <c r="D5" s="1443"/>
      <c r="E5" s="1443"/>
      <c r="F5" s="1443"/>
      <c r="G5" s="1443"/>
      <c r="H5" s="1443"/>
      <c r="I5" s="1443"/>
      <c r="J5" s="1443"/>
      <c r="K5" s="1443"/>
      <c r="L5" s="1444"/>
    </row>
    <row r="6" spans="2:12" ht="22.5" customHeight="1" x14ac:dyDescent="0.3"/>
    <row r="7" spans="2:12" ht="22.5" customHeight="1" x14ac:dyDescent="0.3">
      <c r="B7" s="1108"/>
      <c r="C7" s="1108"/>
      <c r="D7" s="1108"/>
      <c r="E7" s="1108"/>
      <c r="F7" s="1108"/>
      <c r="G7" s="1108"/>
      <c r="H7" s="1108"/>
      <c r="I7" s="1108"/>
      <c r="J7" s="1108"/>
      <c r="K7" s="1108"/>
      <c r="L7" s="1108"/>
    </row>
    <row r="8" spans="2:12" ht="22.5" customHeight="1" x14ac:dyDescent="0.3">
      <c r="B8" s="1107"/>
      <c r="C8" s="1107"/>
      <c r="D8" s="1107"/>
      <c r="E8" s="1107"/>
      <c r="F8" s="1107"/>
      <c r="G8" s="1107"/>
      <c r="H8" s="1107"/>
      <c r="I8" s="1107"/>
      <c r="J8" s="1107"/>
      <c r="K8" s="1107"/>
      <c r="L8" s="1107"/>
    </row>
    <row r="9" spans="2:12" ht="22.5" customHeight="1" x14ac:dyDescent="0.3">
      <c r="B9" s="1108"/>
      <c r="C9" s="1108"/>
      <c r="D9" s="1108"/>
      <c r="E9" s="1108"/>
      <c r="F9" s="1108"/>
      <c r="G9" s="1108"/>
      <c r="H9" s="1108"/>
      <c r="I9" s="1108"/>
      <c r="J9" s="1108"/>
      <c r="K9" s="1108"/>
      <c r="L9" s="1108"/>
    </row>
    <row r="10" spans="2:12" ht="22.5" customHeight="1" x14ac:dyDescent="0.3"/>
    <row r="11" spans="2:12" ht="22.5" customHeight="1" x14ac:dyDescent="0.3"/>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1:H78"/>
  <sheetViews>
    <sheetView showGridLines="0" zoomScaleNormal="100" workbookViewId="0"/>
  </sheetViews>
  <sheetFormatPr defaultRowHeight="14.4" x14ac:dyDescent="0.3"/>
  <cols>
    <col min="1" max="1" width="14.6640625" customWidth="1"/>
    <col min="2" max="2" width="16.5546875" customWidth="1"/>
    <col min="3" max="3" width="16.88671875" customWidth="1"/>
    <col min="4" max="4" width="17.6640625" customWidth="1"/>
    <col min="5" max="5" width="16.109375" customWidth="1"/>
    <col min="6" max="6" width="23.6640625" customWidth="1"/>
    <col min="7" max="7" width="17.109375" customWidth="1"/>
    <col min="8" max="8" width="18.33203125" customWidth="1"/>
  </cols>
  <sheetData>
    <row r="1" spans="1:8" ht="21" x14ac:dyDescent="0.4">
      <c r="A1" s="571" t="s">
        <v>1518</v>
      </c>
      <c r="B1" s="396"/>
      <c r="C1" s="396"/>
      <c r="D1" s="396"/>
      <c r="E1" s="396"/>
      <c r="F1" s="396"/>
      <c r="G1" s="236"/>
      <c r="H1" s="236"/>
    </row>
    <row r="3" spans="1:8" x14ac:dyDescent="0.3">
      <c r="A3" s="5" t="s">
        <v>1519</v>
      </c>
    </row>
    <row r="4" spans="1:8" x14ac:dyDescent="0.3">
      <c r="A4" s="1447" t="s">
        <v>1520</v>
      </c>
      <c r="B4" s="1447"/>
      <c r="C4" s="1447"/>
      <c r="D4" s="1447"/>
      <c r="E4" s="1447"/>
      <c r="F4" s="1447"/>
      <c r="G4" s="1447"/>
      <c r="H4" s="1447"/>
    </row>
    <row r="5" spans="1:8" ht="41.4" customHeight="1" x14ac:dyDescent="0.3">
      <c r="A5" s="1445" t="s">
        <v>1521</v>
      </c>
      <c r="B5" s="1445" t="s">
        <v>1522</v>
      </c>
      <c r="C5" s="37" t="s">
        <v>1523</v>
      </c>
      <c r="D5" s="37" t="s">
        <v>1524</v>
      </c>
      <c r="E5" s="242" t="s">
        <v>947</v>
      </c>
      <c r="F5" s="242" t="s">
        <v>1525</v>
      </c>
      <c r="G5" s="242" t="s">
        <v>1500</v>
      </c>
      <c r="H5" s="242" t="s">
        <v>1441</v>
      </c>
    </row>
    <row r="6" spans="1:8" x14ac:dyDescent="0.3">
      <c r="A6" s="1446"/>
      <c r="B6" s="1446"/>
      <c r="C6" s="21" t="s">
        <v>6</v>
      </c>
      <c r="D6" s="21" t="s">
        <v>7</v>
      </c>
      <c r="E6" s="21" t="s">
        <v>8</v>
      </c>
      <c r="F6" s="21" t="s">
        <v>43</v>
      </c>
      <c r="G6" s="21" t="s">
        <v>44</v>
      </c>
      <c r="H6" s="21" t="s">
        <v>162</v>
      </c>
    </row>
    <row r="7" spans="1:8" x14ac:dyDescent="0.3">
      <c r="A7" s="1142" t="s">
        <v>1526</v>
      </c>
      <c r="B7" s="246" t="s">
        <v>1527</v>
      </c>
      <c r="C7" s="246"/>
      <c r="D7" s="246"/>
      <c r="E7" s="415">
        <v>0.5</v>
      </c>
      <c r="F7" s="246"/>
      <c r="G7" s="246"/>
      <c r="H7" s="246"/>
    </row>
    <row r="8" spans="1:8" x14ac:dyDescent="0.3">
      <c r="A8" s="1142"/>
      <c r="B8" s="246" t="s">
        <v>1528</v>
      </c>
      <c r="C8" s="246"/>
      <c r="D8" s="246"/>
      <c r="E8" s="415">
        <v>0.7</v>
      </c>
      <c r="F8" s="246"/>
      <c r="G8" s="246"/>
      <c r="H8" s="246"/>
    </row>
    <row r="9" spans="1:8" x14ac:dyDescent="0.3">
      <c r="A9" s="1142" t="s">
        <v>1529</v>
      </c>
      <c r="B9" s="246" t="s">
        <v>1527</v>
      </c>
      <c r="C9" s="246"/>
      <c r="D9" s="246"/>
      <c r="E9" s="415">
        <v>0.7</v>
      </c>
      <c r="F9" s="246"/>
      <c r="G9" s="246"/>
      <c r="H9" s="246"/>
    </row>
    <row r="10" spans="1:8" x14ac:dyDescent="0.3">
      <c r="A10" s="1142"/>
      <c r="B10" s="246" t="s">
        <v>1528</v>
      </c>
      <c r="C10" s="246"/>
      <c r="D10" s="246"/>
      <c r="E10" s="415">
        <v>0.9</v>
      </c>
      <c r="F10" s="246"/>
      <c r="G10" s="246"/>
      <c r="H10" s="246"/>
    </row>
    <row r="11" spans="1:8" x14ac:dyDescent="0.3">
      <c r="A11" s="1142" t="s">
        <v>1530</v>
      </c>
      <c r="B11" s="246" t="s">
        <v>1527</v>
      </c>
      <c r="C11" s="246"/>
      <c r="D11" s="246"/>
      <c r="E11" s="415">
        <v>1.1499999999999999</v>
      </c>
      <c r="F11" s="246"/>
      <c r="G11" s="246"/>
      <c r="H11" s="246"/>
    </row>
    <row r="12" spans="1:8" x14ac:dyDescent="0.3">
      <c r="A12" s="1142"/>
      <c r="B12" s="246" t="s">
        <v>1528</v>
      </c>
      <c r="C12" s="246"/>
      <c r="D12" s="246"/>
      <c r="E12" s="415">
        <v>1.1499999999999999</v>
      </c>
      <c r="F12" s="246"/>
      <c r="G12" s="246"/>
      <c r="H12" s="246"/>
    </row>
    <row r="13" spans="1:8" x14ac:dyDescent="0.3">
      <c r="A13" s="1142" t="s">
        <v>1531</v>
      </c>
      <c r="B13" s="246" t="s">
        <v>1527</v>
      </c>
      <c r="C13" s="246"/>
      <c r="D13" s="246"/>
      <c r="E13" s="415">
        <v>2.5</v>
      </c>
      <c r="F13" s="246"/>
      <c r="G13" s="246"/>
      <c r="H13" s="246"/>
    </row>
    <row r="14" spans="1:8" x14ac:dyDescent="0.3">
      <c r="A14" s="1142"/>
      <c r="B14" s="246" t="s">
        <v>1528</v>
      </c>
      <c r="C14" s="246"/>
      <c r="D14" s="246"/>
      <c r="E14" s="415">
        <v>2.5</v>
      </c>
      <c r="F14" s="246"/>
      <c r="G14" s="246"/>
      <c r="H14" s="246"/>
    </row>
    <row r="15" spans="1:8" x14ac:dyDescent="0.3">
      <c r="A15" s="1142" t="s">
        <v>1532</v>
      </c>
      <c r="B15" s="246" t="s">
        <v>1527</v>
      </c>
      <c r="C15" s="246"/>
      <c r="D15" s="246"/>
      <c r="E15" s="416" t="s">
        <v>1533</v>
      </c>
      <c r="F15" s="246"/>
      <c r="G15" s="246"/>
      <c r="H15" s="246"/>
    </row>
    <row r="16" spans="1:8" x14ac:dyDescent="0.3">
      <c r="A16" s="1142"/>
      <c r="B16" s="246" t="s">
        <v>1528</v>
      </c>
      <c r="C16" s="246"/>
      <c r="D16" s="246"/>
      <c r="E16" s="416" t="s">
        <v>1533</v>
      </c>
      <c r="F16" s="246"/>
      <c r="G16" s="246"/>
      <c r="H16" s="246"/>
    </row>
    <row r="17" spans="1:8" x14ac:dyDescent="0.3">
      <c r="A17" s="1142" t="s">
        <v>42</v>
      </c>
      <c r="B17" s="246" t="s">
        <v>1527</v>
      </c>
      <c r="C17" s="246"/>
      <c r="D17" s="246"/>
      <c r="E17" s="246"/>
      <c r="F17" s="246"/>
      <c r="G17" s="246"/>
      <c r="H17" s="246"/>
    </row>
    <row r="18" spans="1:8" x14ac:dyDescent="0.3">
      <c r="A18" s="1142"/>
      <c r="B18" s="246" t="s">
        <v>1528</v>
      </c>
      <c r="C18" s="246"/>
      <c r="D18" s="246"/>
      <c r="E18" s="246"/>
      <c r="F18" s="246"/>
      <c r="G18" s="246"/>
      <c r="H18" s="246"/>
    </row>
    <row r="20" spans="1:8" x14ac:dyDescent="0.3">
      <c r="A20" s="5" t="s">
        <v>1534</v>
      </c>
    </row>
    <row r="21" spans="1:8" x14ac:dyDescent="0.3">
      <c r="A21" s="1447" t="s">
        <v>1535</v>
      </c>
      <c r="B21" s="1447"/>
      <c r="C21" s="1447"/>
      <c r="D21" s="1447"/>
      <c r="E21" s="1447"/>
      <c r="F21" s="1447"/>
      <c r="G21" s="1447"/>
      <c r="H21" s="1447"/>
    </row>
    <row r="22" spans="1:8" ht="42.6" customHeight="1" x14ac:dyDescent="0.3">
      <c r="A22" s="1445" t="s">
        <v>1521</v>
      </c>
      <c r="B22" s="1445" t="s">
        <v>1522</v>
      </c>
      <c r="C22" s="37" t="s">
        <v>1523</v>
      </c>
      <c r="D22" s="37" t="s">
        <v>1524</v>
      </c>
      <c r="E22" s="242" t="s">
        <v>947</v>
      </c>
      <c r="F22" s="242" t="s">
        <v>1525</v>
      </c>
      <c r="G22" s="242" t="s">
        <v>1500</v>
      </c>
      <c r="H22" s="242" t="s">
        <v>1441</v>
      </c>
    </row>
    <row r="23" spans="1:8" x14ac:dyDescent="0.3">
      <c r="A23" s="1446"/>
      <c r="B23" s="1446"/>
      <c r="C23" s="21" t="s">
        <v>6</v>
      </c>
      <c r="D23" s="21" t="s">
        <v>7</v>
      </c>
      <c r="E23" s="21" t="s">
        <v>8</v>
      </c>
      <c r="F23" s="21" t="s">
        <v>43</v>
      </c>
      <c r="G23" s="21" t="s">
        <v>44</v>
      </c>
      <c r="H23" s="21" t="s">
        <v>162</v>
      </c>
    </row>
    <row r="24" spans="1:8" x14ac:dyDescent="0.3">
      <c r="A24" s="1142" t="s">
        <v>1526</v>
      </c>
      <c r="B24" s="246" t="s">
        <v>1527</v>
      </c>
      <c r="C24" s="246"/>
      <c r="D24" s="246"/>
      <c r="E24" s="415">
        <v>0.5</v>
      </c>
      <c r="F24" s="246"/>
      <c r="G24" s="246"/>
      <c r="H24" s="246"/>
    </row>
    <row r="25" spans="1:8" x14ac:dyDescent="0.3">
      <c r="A25" s="1142"/>
      <c r="B25" s="246" t="s">
        <v>1528</v>
      </c>
      <c r="C25" s="246"/>
      <c r="D25" s="246"/>
      <c r="E25" s="415">
        <v>0.7</v>
      </c>
      <c r="F25" s="246"/>
      <c r="G25" s="246"/>
      <c r="H25" s="246"/>
    </row>
    <row r="26" spans="1:8" x14ac:dyDescent="0.3">
      <c r="A26" s="1142" t="s">
        <v>1529</v>
      </c>
      <c r="B26" s="246" t="s">
        <v>1527</v>
      </c>
      <c r="C26" s="246"/>
      <c r="D26" s="246"/>
      <c r="E26" s="415">
        <v>0.7</v>
      </c>
      <c r="F26" s="246"/>
      <c r="G26" s="246"/>
      <c r="H26" s="246"/>
    </row>
    <row r="27" spans="1:8" x14ac:dyDescent="0.3">
      <c r="A27" s="1142"/>
      <c r="B27" s="246" t="s">
        <v>1528</v>
      </c>
      <c r="C27" s="246"/>
      <c r="D27" s="246"/>
      <c r="E27" s="415">
        <v>0.9</v>
      </c>
      <c r="F27" s="246"/>
      <c r="G27" s="246"/>
      <c r="H27" s="246"/>
    </row>
    <row r="28" spans="1:8" x14ac:dyDescent="0.3">
      <c r="A28" s="1142" t="s">
        <v>1530</v>
      </c>
      <c r="B28" s="246" t="s">
        <v>1527</v>
      </c>
      <c r="C28" s="246"/>
      <c r="D28" s="246"/>
      <c r="E28" s="415">
        <v>1.1499999999999999</v>
      </c>
      <c r="F28" s="246"/>
      <c r="G28" s="246"/>
      <c r="H28" s="246"/>
    </row>
    <row r="29" spans="1:8" x14ac:dyDescent="0.3">
      <c r="A29" s="1142"/>
      <c r="B29" s="246" t="s">
        <v>1528</v>
      </c>
      <c r="C29" s="246"/>
      <c r="D29" s="246"/>
      <c r="E29" s="415">
        <v>1.1499999999999999</v>
      </c>
      <c r="F29" s="246"/>
      <c r="G29" s="246"/>
      <c r="H29" s="246"/>
    </row>
    <row r="30" spans="1:8" x14ac:dyDescent="0.3">
      <c r="A30" s="1142" t="s">
        <v>1531</v>
      </c>
      <c r="B30" s="246" t="s">
        <v>1527</v>
      </c>
      <c r="C30" s="246"/>
      <c r="D30" s="246"/>
      <c r="E30" s="415">
        <v>2.5</v>
      </c>
      <c r="F30" s="246"/>
      <c r="G30" s="246"/>
      <c r="H30" s="246"/>
    </row>
    <row r="31" spans="1:8" x14ac:dyDescent="0.3">
      <c r="A31" s="1142"/>
      <c r="B31" s="246" t="s">
        <v>1528</v>
      </c>
      <c r="C31" s="246"/>
      <c r="D31" s="246"/>
      <c r="E31" s="415">
        <v>2.5</v>
      </c>
      <c r="F31" s="246"/>
      <c r="G31" s="246"/>
      <c r="H31" s="246"/>
    </row>
    <row r="32" spans="1:8" x14ac:dyDescent="0.3">
      <c r="A32" s="1142" t="s">
        <v>1532</v>
      </c>
      <c r="B32" s="246" t="s">
        <v>1527</v>
      </c>
      <c r="C32" s="246"/>
      <c r="D32" s="246"/>
      <c r="E32" s="416" t="s">
        <v>1533</v>
      </c>
      <c r="F32" s="246"/>
      <c r="G32" s="246"/>
      <c r="H32" s="246"/>
    </row>
    <row r="33" spans="1:8" x14ac:dyDescent="0.3">
      <c r="A33" s="1142"/>
      <c r="B33" s="246" t="s">
        <v>1528</v>
      </c>
      <c r="C33" s="246"/>
      <c r="D33" s="246"/>
      <c r="E33" s="416" t="s">
        <v>1533</v>
      </c>
      <c r="F33" s="246"/>
      <c r="G33" s="246"/>
      <c r="H33" s="246"/>
    </row>
    <row r="34" spans="1:8" x14ac:dyDescent="0.3">
      <c r="A34" s="1142" t="s">
        <v>42</v>
      </c>
      <c r="B34" s="246" t="s">
        <v>1527</v>
      </c>
      <c r="C34" s="246"/>
      <c r="D34" s="246"/>
      <c r="E34" s="246"/>
      <c r="F34" s="246"/>
      <c r="G34" s="246"/>
      <c r="H34" s="246"/>
    </row>
    <row r="35" spans="1:8" x14ac:dyDescent="0.3">
      <c r="A35" s="1142"/>
      <c r="B35" s="246" t="s">
        <v>1528</v>
      </c>
      <c r="C35" s="246"/>
      <c r="D35" s="246"/>
      <c r="E35" s="246"/>
      <c r="F35" s="246"/>
      <c r="G35" s="246"/>
      <c r="H35" s="246"/>
    </row>
    <row r="37" spans="1:8" x14ac:dyDescent="0.3">
      <c r="A37" s="5" t="s">
        <v>1536</v>
      </c>
    </row>
    <row r="38" spans="1:8" x14ac:dyDescent="0.3">
      <c r="A38" s="1447" t="s">
        <v>1537</v>
      </c>
      <c r="B38" s="1447"/>
      <c r="C38" s="1447"/>
      <c r="D38" s="1447"/>
      <c r="E38" s="1447"/>
      <c r="F38" s="1447"/>
      <c r="G38" s="1447"/>
      <c r="H38" s="1447"/>
    </row>
    <row r="39" spans="1:8" ht="40.200000000000003" customHeight="1" x14ac:dyDescent="0.3">
      <c r="A39" s="1448" t="s">
        <v>1521</v>
      </c>
      <c r="B39" s="1445" t="s">
        <v>1522</v>
      </c>
      <c r="C39" s="37" t="s">
        <v>1523</v>
      </c>
      <c r="D39" s="37" t="s">
        <v>1524</v>
      </c>
      <c r="E39" s="242" t="s">
        <v>947</v>
      </c>
      <c r="F39" s="242" t="s">
        <v>1525</v>
      </c>
      <c r="G39" s="242" t="s">
        <v>1500</v>
      </c>
      <c r="H39" s="242" t="s">
        <v>1441</v>
      </c>
    </row>
    <row r="40" spans="1:8" x14ac:dyDescent="0.3">
      <c r="A40" s="1449"/>
      <c r="B40" s="1446"/>
      <c r="C40" s="416" t="s">
        <v>6</v>
      </c>
      <c r="D40" s="416" t="s">
        <v>7</v>
      </c>
      <c r="E40" s="416" t="s">
        <v>8</v>
      </c>
      <c r="F40" s="416" t="s">
        <v>43</v>
      </c>
      <c r="G40" s="416" t="s">
        <v>44</v>
      </c>
      <c r="H40" s="416" t="s">
        <v>162</v>
      </c>
    </row>
    <row r="41" spans="1:8" x14ac:dyDescent="0.3">
      <c r="A41" s="1142" t="s">
        <v>1526</v>
      </c>
      <c r="B41" s="246" t="s">
        <v>1527</v>
      </c>
      <c r="C41" s="246"/>
      <c r="D41" s="246"/>
      <c r="E41" s="415">
        <v>0.5</v>
      </c>
      <c r="F41" s="246"/>
      <c r="G41" s="246"/>
      <c r="H41" s="246"/>
    </row>
    <row r="42" spans="1:8" x14ac:dyDescent="0.3">
      <c r="A42" s="1142"/>
      <c r="B42" s="246" t="s">
        <v>1528</v>
      </c>
      <c r="C42" s="246"/>
      <c r="D42" s="246"/>
      <c r="E42" s="415">
        <v>0.7</v>
      </c>
      <c r="F42" s="246"/>
      <c r="G42" s="246"/>
      <c r="H42" s="246"/>
    </row>
    <row r="43" spans="1:8" x14ac:dyDescent="0.3">
      <c r="A43" s="1142" t="s">
        <v>1529</v>
      </c>
      <c r="B43" s="246" t="s">
        <v>1527</v>
      </c>
      <c r="C43" s="246"/>
      <c r="D43" s="246"/>
      <c r="E43" s="415">
        <v>0.7</v>
      </c>
      <c r="F43" s="246"/>
      <c r="G43" s="246"/>
      <c r="H43" s="246"/>
    </row>
    <row r="44" spans="1:8" x14ac:dyDescent="0.3">
      <c r="A44" s="1142"/>
      <c r="B44" s="246" t="s">
        <v>1528</v>
      </c>
      <c r="C44" s="246"/>
      <c r="D44" s="246"/>
      <c r="E44" s="415">
        <v>0.9</v>
      </c>
      <c r="F44" s="246"/>
      <c r="G44" s="246"/>
      <c r="H44" s="246"/>
    </row>
    <row r="45" spans="1:8" x14ac:dyDescent="0.3">
      <c r="A45" s="1142" t="s">
        <v>1530</v>
      </c>
      <c r="B45" s="246" t="s">
        <v>1527</v>
      </c>
      <c r="C45" s="246"/>
      <c r="D45" s="246"/>
      <c r="E45" s="415">
        <v>1.1499999999999999</v>
      </c>
      <c r="F45" s="246"/>
      <c r="G45" s="246"/>
      <c r="H45" s="246"/>
    </row>
    <row r="46" spans="1:8" x14ac:dyDescent="0.3">
      <c r="A46" s="1142"/>
      <c r="B46" s="246" t="s">
        <v>1528</v>
      </c>
      <c r="C46" s="246"/>
      <c r="D46" s="246"/>
      <c r="E46" s="415">
        <v>1.1499999999999999</v>
      </c>
      <c r="F46" s="246"/>
      <c r="G46" s="246"/>
      <c r="H46" s="246"/>
    </row>
    <row r="47" spans="1:8" x14ac:dyDescent="0.3">
      <c r="A47" s="1142" t="s">
        <v>1531</v>
      </c>
      <c r="B47" s="246" t="s">
        <v>1527</v>
      </c>
      <c r="C47" s="246"/>
      <c r="D47" s="246"/>
      <c r="E47" s="415">
        <v>2.5</v>
      </c>
      <c r="F47" s="246"/>
      <c r="G47" s="246"/>
      <c r="H47" s="246"/>
    </row>
    <row r="48" spans="1:8" x14ac:dyDescent="0.3">
      <c r="A48" s="1142"/>
      <c r="B48" s="246" t="s">
        <v>1528</v>
      </c>
      <c r="C48" s="246"/>
      <c r="D48" s="246"/>
      <c r="E48" s="415">
        <v>2.5</v>
      </c>
      <c r="F48" s="246"/>
      <c r="G48" s="246"/>
      <c r="H48" s="246"/>
    </row>
    <row r="49" spans="1:8" x14ac:dyDescent="0.3">
      <c r="A49" s="1142" t="s">
        <v>1532</v>
      </c>
      <c r="B49" s="246" t="s">
        <v>1527</v>
      </c>
      <c r="C49" s="246"/>
      <c r="D49" s="246"/>
      <c r="E49" s="416" t="s">
        <v>1533</v>
      </c>
      <c r="F49" s="246"/>
      <c r="G49" s="246"/>
      <c r="H49" s="246"/>
    </row>
    <row r="50" spans="1:8" x14ac:dyDescent="0.3">
      <c r="A50" s="1142"/>
      <c r="B50" s="246" t="s">
        <v>1528</v>
      </c>
      <c r="C50" s="246"/>
      <c r="D50" s="246"/>
      <c r="E50" s="416" t="s">
        <v>1533</v>
      </c>
      <c r="F50" s="246"/>
      <c r="G50" s="246"/>
      <c r="H50" s="246"/>
    </row>
    <row r="51" spans="1:8" x14ac:dyDescent="0.3">
      <c r="A51" s="1142" t="s">
        <v>42</v>
      </c>
      <c r="B51" s="246" t="s">
        <v>1527</v>
      </c>
      <c r="C51" s="246"/>
      <c r="D51" s="246"/>
      <c r="E51" s="246"/>
      <c r="F51" s="246"/>
      <c r="G51" s="246"/>
      <c r="H51" s="246"/>
    </row>
    <row r="52" spans="1:8" x14ac:dyDescent="0.3">
      <c r="A52" s="1142"/>
      <c r="B52" s="246" t="s">
        <v>1528</v>
      </c>
      <c r="C52" s="246"/>
      <c r="D52" s="246"/>
      <c r="E52" s="246"/>
      <c r="F52" s="246"/>
      <c r="G52" s="246"/>
      <c r="H52" s="246"/>
    </row>
    <row r="54" spans="1:8" x14ac:dyDescent="0.3">
      <c r="A54" s="5" t="s">
        <v>1538</v>
      </c>
    </row>
    <row r="55" spans="1:8" x14ac:dyDescent="0.3">
      <c r="A55" s="1447" t="s">
        <v>1539</v>
      </c>
      <c r="B55" s="1447"/>
      <c r="C55" s="1447"/>
      <c r="D55" s="1447"/>
      <c r="E55" s="1447"/>
      <c r="F55" s="1447"/>
      <c r="G55" s="1447"/>
      <c r="H55" s="1447"/>
    </row>
    <row r="56" spans="1:8" ht="40.950000000000003" customHeight="1" x14ac:dyDescent="0.3">
      <c r="A56" s="1448" t="s">
        <v>1521</v>
      </c>
      <c r="B56" s="1445" t="s">
        <v>1522</v>
      </c>
      <c r="C56" s="37" t="s">
        <v>1523</v>
      </c>
      <c r="D56" s="37" t="s">
        <v>1524</v>
      </c>
      <c r="E56" s="242" t="s">
        <v>947</v>
      </c>
      <c r="F56" s="242" t="s">
        <v>1525</v>
      </c>
      <c r="G56" s="242" t="s">
        <v>1500</v>
      </c>
      <c r="H56" s="242" t="s">
        <v>1441</v>
      </c>
    </row>
    <row r="57" spans="1:8" x14ac:dyDescent="0.3">
      <c r="A57" s="1449"/>
      <c r="B57" s="1446"/>
      <c r="C57" s="416" t="s">
        <v>6</v>
      </c>
      <c r="D57" s="416" t="s">
        <v>7</v>
      </c>
      <c r="E57" s="416" t="s">
        <v>8</v>
      </c>
      <c r="F57" s="416" t="s">
        <v>43</v>
      </c>
      <c r="G57" s="416" t="s">
        <v>44</v>
      </c>
      <c r="H57" s="416" t="s">
        <v>162</v>
      </c>
    </row>
    <row r="58" spans="1:8" x14ac:dyDescent="0.3">
      <c r="A58" s="1142" t="s">
        <v>1526</v>
      </c>
      <c r="B58" s="246" t="s">
        <v>1527</v>
      </c>
      <c r="C58" s="246"/>
      <c r="D58" s="246"/>
      <c r="E58" s="415">
        <v>0.5</v>
      </c>
      <c r="F58" s="246"/>
      <c r="G58" s="246"/>
      <c r="H58" s="246"/>
    </row>
    <row r="59" spans="1:8" x14ac:dyDescent="0.3">
      <c r="A59" s="1142"/>
      <c r="B59" s="246" t="s">
        <v>1528</v>
      </c>
      <c r="C59" s="246"/>
      <c r="D59" s="246"/>
      <c r="E59" s="415">
        <v>0.7</v>
      </c>
      <c r="F59" s="246"/>
      <c r="G59" s="246"/>
      <c r="H59" s="246"/>
    </row>
    <row r="60" spans="1:8" x14ac:dyDescent="0.3">
      <c r="A60" s="1142" t="s">
        <v>1529</v>
      </c>
      <c r="B60" s="246" t="s">
        <v>1527</v>
      </c>
      <c r="C60" s="246"/>
      <c r="D60" s="246"/>
      <c r="E60" s="415">
        <v>0.7</v>
      </c>
      <c r="F60" s="246"/>
      <c r="G60" s="246"/>
      <c r="H60" s="246"/>
    </row>
    <row r="61" spans="1:8" x14ac:dyDescent="0.3">
      <c r="A61" s="1142"/>
      <c r="B61" s="246" t="s">
        <v>1528</v>
      </c>
      <c r="C61" s="246"/>
      <c r="D61" s="246"/>
      <c r="E61" s="415">
        <v>0.9</v>
      </c>
      <c r="F61" s="246"/>
      <c r="G61" s="246"/>
      <c r="H61" s="246"/>
    </row>
    <row r="62" spans="1:8" x14ac:dyDescent="0.3">
      <c r="A62" s="1142" t="s">
        <v>1530</v>
      </c>
      <c r="B62" s="246" t="s">
        <v>1527</v>
      </c>
      <c r="C62" s="246"/>
      <c r="D62" s="246"/>
      <c r="E62" s="415">
        <v>1.1499999999999999</v>
      </c>
      <c r="F62" s="246"/>
      <c r="G62" s="246"/>
      <c r="H62" s="246"/>
    </row>
    <row r="63" spans="1:8" x14ac:dyDescent="0.3">
      <c r="A63" s="1142"/>
      <c r="B63" s="246" t="s">
        <v>1528</v>
      </c>
      <c r="C63" s="246"/>
      <c r="D63" s="246"/>
      <c r="E63" s="415">
        <v>1.1499999999999999</v>
      </c>
      <c r="F63" s="246"/>
      <c r="G63" s="246"/>
      <c r="H63" s="246"/>
    </row>
    <row r="64" spans="1:8" x14ac:dyDescent="0.3">
      <c r="A64" s="1142" t="s">
        <v>1531</v>
      </c>
      <c r="B64" s="246" t="s">
        <v>1527</v>
      </c>
      <c r="C64" s="246"/>
      <c r="D64" s="246"/>
      <c r="E64" s="415">
        <v>2.5</v>
      </c>
      <c r="F64" s="246"/>
      <c r="G64" s="246"/>
      <c r="H64" s="246"/>
    </row>
    <row r="65" spans="1:8" x14ac:dyDescent="0.3">
      <c r="A65" s="1142"/>
      <c r="B65" s="246" t="s">
        <v>1528</v>
      </c>
      <c r="C65" s="246"/>
      <c r="D65" s="246"/>
      <c r="E65" s="415">
        <v>2.5</v>
      </c>
      <c r="F65" s="246"/>
      <c r="G65" s="246"/>
      <c r="H65" s="246"/>
    </row>
    <row r="66" spans="1:8" x14ac:dyDescent="0.3">
      <c r="A66" s="1142" t="s">
        <v>1532</v>
      </c>
      <c r="B66" s="246" t="s">
        <v>1527</v>
      </c>
      <c r="C66" s="246"/>
      <c r="D66" s="246"/>
      <c r="E66" s="416" t="s">
        <v>1533</v>
      </c>
      <c r="F66" s="246"/>
      <c r="G66" s="246"/>
      <c r="H66" s="246"/>
    </row>
    <row r="67" spans="1:8" x14ac:dyDescent="0.3">
      <c r="A67" s="1142"/>
      <c r="B67" s="246" t="s">
        <v>1528</v>
      </c>
      <c r="C67" s="246"/>
      <c r="D67" s="246"/>
      <c r="E67" s="416" t="s">
        <v>1533</v>
      </c>
      <c r="F67" s="246"/>
      <c r="G67" s="246"/>
      <c r="H67" s="246"/>
    </row>
    <row r="68" spans="1:8" x14ac:dyDescent="0.3">
      <c r="A68" s="1142" t="s">
        <v>42</v>
      </c>
      <c r="B68" s="246" t="s">
        <v>1527</v>
      </c>
      <c r="C68" s="246"/>
      <c r="D68" s="246"/>
      <c r="E68" s="246"/>
      <c r="F68" s="246"/>
      <c r="G68" s="246"/>
      <c r="H68" s="246"/>
    </row>
    <row r="69" spans="1:8" x14ac:dyDescent="0.3">
      <c r="A69" s="1142"/>
      <c r="B69" s="246" t="s">
        <v>1528</v>
      </c>
      <c r="C69" s="246"/>
      <c r="D69" s="246"/>
      <c r="E69" s="246"/>
      <c r="F69" s="246"/>
      <c r="G69" s="246"/>
      <c r="H69" s="246"/>
    </row>
    <row r="71" spans="1:8" x14ac:dyDescent="0.3">
      <c r="A71" s="5" t="s">
        <v>1540</v>
      </c>
    </row>
    <row r="72" spans="1:8" x14ac:dyDescent="0.3">
      <c r="A72" s="1211" t="s">
        <v>1541</v>
      </c>
      <c r="B72" s="1211"/>
      <c r="C72" s="1211"/>
      <c r="D72" s="1211"/>
      <c r="E72" s="1211"/>
      <c r="F72" s="1211"/>
      <c r="G72" s="1211"/>
    </row>
    <row r="73" spans="1:8" ht="28.8" x14ac:dyDescent="0.3">
      <c r="A73" s="1445" t="s">
        <v>1542</v>
      </c>
      <c r="B73" s="37" t="s">
        <v>1523</v>
      </c>
      <c r="C73" s="37" t="s">
        <v>1524</v>
      </c>
      <c r="D73" s="242" t="s">
        <v>947</v>
      </c>
      <c r="E73" s="242" t="s">
        <v>1525</v>
      </c>
      <c r="F73" s="242" t="s">
        <v>1500</v>
      </c>
      <c r="G73" s="242" t="s">
        <v>1441</v>
      </c>
    </row>
    <row r="74" spans="1:8" x14ac:dyDescent="0.3">
      <c r="A74" s="1446"/>
      <c r="B74" s="416" t="s">
        <v>6</v>
      </c>
      <c r="C74" s="416" t="s">
        <v>7</v>
      </c>
      <c r="D74" s="416" t="s">
        <v>8</v>
      </c>
      <c r="E74" s="416" t="s">
        <v>43</v>
      </c>
      <c r="F74" s="416" t="s">
        <v>44</v>
      </c>
      <c r="G74" s="416" t="s">
        <v>162</v>
      </c>
    </row>
    <row r="75" spans="1:8" ht="72" x14ac:dyDescent="0.3">
      <c r="A75" s="246" t="s">
        <v>1543</v>
      </c>
      <c r="B75" s="246"/>
      <c r="C75" s="246"/>
      <c r="D75" s="415">
        <v>1.9</v>
      </c>
      <c r="E75" s="246"/>
      <c r="F75" s="246"/>
      <c r="G75" s="246"/>
    </row>
    <row r="76" spans="1:8" ht="72" x14ac:dyDescent="0.3">
      <c r="A76" s="246" t="s">
        <v>1544</v>
      </c>
      <c r="B76" s="246"/>
      <c r="C76" s="246"/>
      <c r="D76" s="415">
        <v>2.9</v>
      </c>
      <c r="E76" s="246"/>
      <c r="F76" s="246"/>
      <c r="G76" s="246"/>
    </row>
    <row r="77" spans="1:8" ht="28.8" x14ac:dyDescent="0.3">
      <c r="A77" s="246" t="s">
        <v>1545</v>
      </c>
      <c r="B77" s="246"/>
      <c r="C77" s="246"/>
      <c r="D77" s="415">
        <v>3.7</v>
      </c>
      <c r="E77" s="246"/>
      <c r="F77" s="246"/>
      <c r="G77" s="246"/>
    </row>
    <row r="78" spans="1:8" x14ac:dyDescent="0.3">
      <c r="A78" s="246" t="s">
        <v>42</v>
      </c>
      <c r="B78" s="246"/>
      <c r="C78" s="246"/>
      <c r="D78" s="246"/>
      <c r="E78" s="246"/>
      <c r="F78" s="246"/>
      <c r="G78" s="246"/>
    </row>
  </sheetData>
  <mergeCells count="38">
    <mergeCell ref="A11:A12"/>
    <mergeCell ref="A4:H4"/>
    <mergeCell ref="A5:A6"/>
    <mergeCell ref="B5:B6"/>
    <mergeCell ref="A7:A8"/>
    <mergeCell ref="A9:A10"/>
    <mergeCell ref="A13:A14"/>
    <mergeCell ref="A15:A16"/>
    <mergeCell ref="A17:A18"/>
    <mergeCell ref="A21:H21"/>
    <mergeCell ref="A22:A23"/>
    <mergeCell ref="B22:B23"/>
    <mergeCell ref="A45:A46"/>
    <mergeCell ref="A24:A25"/>
    <mergeCell ref="A26:A27"/>
    <mergeCell ref="A28:A29"/>
    <mergeCell ref="A30:A31"/>
    <mergeCell ref="A32:A33"/>
    <mergeCell ref="A34:A35"/>
    <mergeCell ref="A38:H38"/>
    <mergeCell ref="A39:A40"/>
    <mergeCell ref="B39:B40"/>
    <mergeCell ref="A41:A42"/>
    <mergeCell ref="A43:A44"/>
    <mergeCell ref="A47:A48"/>
    <mergeCell ref="A49:A50"/>
    <mergeCell ref="A51:A52"/>
    <mergeCell ref="A55:H55"/>
    <mergeCell ref="A56:A57"/>
    <mergeCell ref="B56:B57"/>
    <mergeCell ref="A72:G72"/>
    <mergeCell ref="A73:A74"/>
    <mergeCell ref="A58:A59"/>
    <mergeCell ref="A60:A61"/>
    <mergeCell ref="A62:A63"/>
    <mergeCell ref="A64:A65"/>
    <mergeCell ref="A66:A67"/>
    <mergeCell ref="A68:A69"/>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rgb="FF0070C0"/>
    <pageSetUpPr fitToPage="1"/>
  </sheetPr>
  <dimension ref="B2:L19"/>
  <sheetViews>
    <sheetView showGridLines="0" showRuler="0" zoomScaleNormal="100" workbookViewId="0"/>
  </sheetViews>
  <sheetFormatPr defaultRowHeight="14.4" x14ac:dyDescent="0.3"/>
  <cols>
    <col min="12" max="12" width="29.44140625" customWidth="1"/>
  </cols>
  <sheetData>
    <row r="2" spans="2:12" x14ac:dyDescent="0.3">
      <c r="B2" t="s">
        <v>1856</v>
      </c>
    </row>
    <row r="3" spans="2:12" x14ac:dyDescent="0.3">
      <c r="B3" t="s">
        <v>1857</v>
      </c>
    </row>
    <row r="5" spans="2:12" x14ac:dyDescent="0.3">
      <c r="B5" s="1109" t="s">
        <v>1546</v>
      </c>
      <c r="C5" s="1110"/>
      <c r="D5" s="1110"/>
      <c r="E5" s="1110"/>
      <c r="F5" s="1110"/>
      <c r="G5" s="1110"/>
      <c r="H5" s="1110"/>
      <c r="I5" s="1110"/>
      <c r="J5" s="1110"/>
      <c r="K5" s="1110"/>
      <c r="L5" s="1111"/>
    </row>
    <row r="6" spans="2:12" x14ac:dyDescent="0.3">
      <c r="B6" s="1112" t="s">
        <v>1547</v>
      </c>
      <c r="C6" s="1107"/>
      <c r="D6" s="1107"/>
      <c r="E6" s="1107"/>
      <c r="F6" s="1107"/>
      <c r="G6" s="1107"/>
      <c r="H6" s="1107"/>
      <c r="I6" s="1107"/>
      <c r="J6" s="1107"/>
      <c r="K6" s="1107"/>
      <c r="L6" s="1113"/>
    </row>
    <row r="7" spans="2:12" ht="22.5" customHeight="1" x14ac:dyDescent="0.3">
      <c r="B7" s="1112" t="s">
        <v>1548</v>
      </c>
      <c r="C7" s="1107"/>
      <c r="D7" s="1107"/>
      <c r="E7" s="1107"/>
      <c r="F7" s="1107"/>
      <c r="G7" s="1107"/>
      <c r="H7" s="1107"/>
      <c r="I7" s="1107"/>
      <c r="J7" s="1107"/>
      <c r="K7" s="1107"/>
      <c r="L7" s="1113"/>
    </row>
    <row r="8" spans="2:12" x14ac:dyDescent="0.3">
      <c r="B8" s="1112" t="s">
        <v>1549</v>
      </c>
      <c r="C8" s="1107"/>
      <c r="D8" s="1107"/>
      <c r="E8" s="1107"/>
      <c r="F8" s="1107"/>
      <c r="G8" s="1107"/>
      <c r="H8" s="1107"/>
      <c r="I8" s="1107"/>
      <c r="J8" s="1107"/>
      <c r="K8" s="1107"/>
      <c r="L8" s="1113"/>
    </row>
    <row r="9" spans="2:12" ht="22.5" customHeight="1" x14ac:dyDescent="0.3">
      <c r="B9" s="1112" t="s">
        <v>1550</v>
      </c>
      <c r="C9" s="1107"/>
      <c r="D9" s="1107"/>
      <c r="E9" s="1107"/>
      <c r="F9" s="1107"/>
      <c r="G9" s="1107"/>
      <c r="H9" s="1107"/>
      <c r="I9" s="1107"/>
      <c r="J9" s="1107"/>
      <c r="K9" s="1107"/>
      <c r="L9" s="1113"/>
    </row>
    <row r="10" spans="2:12" ht="22.5" customHeight="1" x14ac:dyDescent="0.3">
      <c r="B10" s="1112" t="s">
        <v>1551</v>
      </c>
      <c r="C10" s="1107"/>
      <c r="D10" s="1107"/>
      <c r="E10" s="1107"/>
      <c r="F10" s="1107"/>
      <c r="G10" s="1107"/>
      <c r="H10" s="1107"/>
      <c r="I10" s="1107"/>
      <c r="J10" s="1107"/>
      <c r="K10" s="1107"/>
      <c r="L10" s="1113"/>
    </row>
    <row r="11" spans="2:12" x14ac:dyDescent="0.3">
      <c r="B11" s="1112" t="s">
        <v>1552</v>
      </c>
      <c r="C11" s="1107"/>
      <c r="D11" s="1107"/>
      <c r="E11" s="1107"/>
      <c r="F11" s="1107"/>
      <c r="G11" s="1107"/>
      <c r="H11" s="1107"/>
      <c r="I11" s="1107"/>
      <c r="J11" s="1107"/>
      <c r="K11" s="1107"/>
      <c r="L11" s="1113"/>
    </row>
    <row r="12" spans="2:12" ht="22.5" customHeight="1" x14ac:dyDescent="0.3">
      <c r="B12" s="1112" t="s">
        <v>1553</v>
      </c>
      <c r="C12" s="1107"/>
      <c r="D12" s="1107"/>
      <c r="E12" s="1107"/>
      <c r="F12" s="1107"/>
      <c r="G12" s="1107"/>
      <c r="H12" s="1107"/>
      <c r="I12" s="1107"/>
      <c r="J12" s="1107"/>
      <c r="K12" s="1107"/>
      <c r="L12" s="1113"/>
    </row>
    <row r="13" spans="2:12" ht="22.5" customHeight="1" x14ac:dyDescent="0.3">
      <c r="B13" s="1114" t="s">
        <v>1554</v>
      </c>
      <c r="C13" s="1115"/>
      <c r="D13" s="1115"/>
      <c r="E13" s="1115"/>
      <c r="F13" s="1115"/>
      <c r="G13" s="1115"/>
      <c r="H13" s="1115"/>
      <c r="I13" s="1115"/>
      <c r="J13" s="1115"/>
      <c r="K13" s="1115"/>
      <c r="L13" s="1116"/>
    </row>
    <row r="14" spans="2:12" ht="22.5" customHeight="1" x14ac:dyDescent="0.3"/>
    <row r="15" spans="2:12" ht="22.5" customHeight="1" x14ac:dyDescent="0.3">
      <c r="B15" s="1108"/>
      <c r="C15" s="1108"/>
      <c r="D15" s="1108"/>
      <c r="E15" s="1108"/>
      <c r="F15" s="1108"/>
      <c r="G15" s="1108"/>
      <c r="H15" s="1108"/>
      <c r="I15" s="1108"/>
      <c r="J15" s="1108"/>
      <c r="K15" s="1108"/>
      <c r="L15" s="1108"/>
    </row>
    <row r="16" spans="2:12" ht="22.5" customHeight="1" x14ac:dyDescent="0.3">
      <c r="B16" s="1107"/>
      <c r="C16" s="1107"/>
      <c r="D16" s="1107"/>
      <c r="E16" s="1107"/>
      <c r="F16" s="1107"/>
      <c r="G16" s="1107"/>
      <c r="H16" s="1107"/>
      <c r="I16" s="1107"/>
      <c r="J16" s="1107"/>
      <c r="K16" s="1107"/>
      <c r="L16" s="1107"/>
    </row>
    <row r="17" spans="2:12" ht="22.5" customHeight="1" x14ac:dyDescent="0.3">
      <c r="B17" s="1108"/>
      <c r="C17" s="1108"/>
      <c r="D17" s="1108"/>
      <c r="E17" s="1108"/>
      <c r="F17" s="1108"/>
      <c r="G17" s="1108"/>
      <c r="H17" s="1108"/>
      <c r="I17" s="1108"/>
      <c r="J17" s="1108"/>
      <c r="K17" s="1108"/>
      <c r="L17" s="1108"/>
    </row>
    <row r="18" spans="2:12" ht="22.5" customHeight="1" x14ac:dyDescent="0.3"/>
    <row r="19" spans="2:12" ht="22.5" customHeight="1" x14ac:dyDescent="0.3"/>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400-000000000000}"/>
    <hyperlink ref="B6:L6" location="'EU CCR1'!A1" display="Šablona EU CCR1 – Analýza expozic s úvěrovým rizikem protistrany podle přístupu" xr:uid="{00000000-0004-0000-4400-000001000000}"/>
    <hyperlink ref="B7:L7" location="'EU CCR2'!A1" display="Šablona EU CCR2 – Transakce podléhající kapitálovým požadavkům na riziko související s úvěrovou úpravou v ocenění" xr:uid="{00000000-0004-0000-4400-000002000000}"/>
    <hyperlink ref="B8:L8" location="'EU CCR3'!A1" display="Šablona EU CCR3 – Standardizovaný přístup – Expozice s úvěrovým rizikem protistrany podle regulatorních kategorií expozic a rizikové váhy" xr:uid="{00000000-0004-0000-4400-000003000000}"/>
    <hyperlink ref="B9:L9" location="'EU CCR4'!A1" display="Šablona EU CCR4 – Přístup IRB – Expozice s úvěrovým rizikem protistrany podle kategorie expozic a stupnice PD" xr:uid="{00000000-0004-0000-4400-000004000000}"/>
    <hyperlink ref="B10:L10" location="'EU CCR5'!A1" display="Šablona EU CCR5 – Složení kolaterálu pro expozice s úvěrovým rizikem protistrany" xr:uid="{00000000-0004-0000-4400-000005000000}"/>
    <hyperlink ref="B11:L11" location="'EU CCR6'!A1" display="Šablona EU CCR6 – Expozice úvěrových derivátů" xr:uid="{00000000-0004-0000-4400-000006000000}"/>
    <hyperlink ref="B12:L12" location="'EU CCR7'!A1" display="Šablona EU CCR7 – Tokové výkazy objemů rizikově vážených expozic o expozicích s úvěrovým rizikem protistrany podle metody interního modelu" xr:uid="{00000000-0004-0000-4400-000007000000}"/>
    <hyperlink ref="B13:L13" location="'EU CCR8'!A1" display="Šablona EU CCR8 – Expozice vůči ústředním protistranám" xr:uid="{00000000-0004-0000-44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546875" defaultRowHeight="14.4" x14ac:dyDescent="0.3"/>
  <cols>
    <col min="2" max="2" width="93.33203125" customWidth="1"/>
    <col min="3" max="3" width="26.88671875" customWidth="1"/>
  </cols>
  <sheetData>
    <row r="1" spans="1:4" ht="40.200000000000003" customHeight="1" x14ac:dyDescent="0.35">
      <c r="A1" s="1450" t="s">
        <v>1546</v>
      </c>
      <c r="B1" s="1451"/>
      <c r="C1" s="1451"/>
      <c r="D1" s="1451"/>
    </row>
    <row r="2" spans="1:4" x14ac:dyDescent="0.3">
      <c r="C2" s="417" t="s">
        <v>1555</v>
      </c>
    </row>
    <row r="3" spans="1:4" ht="73.5" customHeight="1" x14ac:dyDescent="0.3">
      <c r="A3" s="719" t="s">
        <v>113</v>
      </c>
      <c r="B3" s="720" t="s">
        <v>2006</v>
      </c>
      <c r="C3" s="718"/>
    </row>
    <row r="4" spans="1:4" ht="74.25" customHeight="1" x14ac:dyDescent="0.3">
      <c r="A4" s="719" t="s">
        <v>115</v>
      </c>
      <c r="B4" s="721" t="s">
        <v>2007</v>
      </c>
      <c r="C4" s="718"/>
    </row>
    <row r="5" spans="1:4" ht="60.75" customHeight="1" x14ac:dyDescent="0.3">
      <c r="A5" s="719" t="s">
        <v>150</v>
      </c>
      <c r="B5" s="720" t="s">
        <v>2008</v>
      </c>
      <c r="C5" s="718"/>
    </row>
    <row r="6" spans="1:4" ht="68.25" customHeight="1" x14ac:dyDescent="0.3">
      <c r="A6" s="722" t="s">
        <v>135</v>
      </c>
      <c r="B6" s="720" t="s">
        <v>2009</v>
      </c>
      <c r="C6" s="718"/>
    </row>
    <row r="7" spans="1:4" ht="52.5" customHeight="1" x14ac:dyDescent="0.3">
      <c r="A7" s="722" t="s">
        <v>137</v>
      </c>
      <c r="B7" s="721" t="s">
        <v>2010</v>
      </c>
      <c r="C7" s="718"/>
    </row>
    <row r="8" spans="1:4" ht="15" x14ac:dyDescent="0.3">
      <c r="A8" s="418"/>
      <c r="B8" s="419"/>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09375" defaultRowHeight="14.4" x14ac:dyDescent="0.3"/>
  <cols>
    <col min="1" max="1" width="9.109375" style="44" customWidth="1"/>
    <col min="2" max="2" width="64.44140625" customWidth="1"/>
    <col min="3" max="3" width="18.6640625" customWidth="1"/>
    <col min="4" max="4" width="14.5546875" customWidth="1"/>
    <col min="6" max="7" width="14.109375" customWidth="1"/>
    <col min="8" max="10" width="16.6640625" customWidth="1"/>
  </cols>
  <sheetData>
    <row r="1" spans="1:11" ht="18" x14ac:dyDescent="0.3">
      <c r="A1" s="723" t="s">
        <v>1547</v>
      </c>
      <c r="B1" s="44"/>
    </row>
    <row r="2" spans="1:11" ht="15.6" x14ac:dyDescent="0.3">
      <c r="A2" s="420" t="s">
        <v>226</v>
      </c>
    </row>
    <row r="3" spans="1:11" x14ac:dyDescent="0.3">
      <c r="A3" s="399"/>
      <c r="B3" s="221"/>
      <c r="C3" s="421"/>
      <c r="D3" s="421"/>
      <c r="E3" s="421"/>
      <c r="F3" s="421"/>
      <c r="G3" s="421"/>
      <c r="H3" s="421"/>
      <c r="I3" s="421"/>
      <c r="J3" s="421"/>
      <c r="K3" s="233"/>
    </row>
    <row r="4" spans="1:11" x14ac:dyDescent="0.3">
      <c r="A4" s="724"/>
      <c r="B4" s="710"/>
      <c r="C4" s="694" t="s">
        <v>6</v>
      </c>
      <c r="D4" s="694" t="s">
        <v>7</v>
      </c>
      <c r="E4" s="694" t="s">
        <v>8</v>
      </c>
      <c r="F4" s="694" t="s">
        <v>43</v>
      </c>
      <c r="G4" s="694" t="s">
        <v>44</v>
      </c>
      <c r="H4" s="694" t="s">
        <v>162</v>
      </c>
      <c r="I4" s="694" t="s">
        <v>163</v>
      </c>
      <c r="J4" s="694" t="s">
        <v>197</v>
      </c>
      <c r="K4" s="422"/>
    </row>
    <row r="5" spans="1:11" ht="84" customHeight="1" x14ac:dyDescent="0.3">
      <c r="A5" s="724"/>
      <c r="B5" s="710"/>
      <c r="C5" s="694" t="s">
        <v>1556</v>
      </c>
      <c r="D5" s="694" t="s">
        <v>1557</v>
      </c>
      <c r="E5" s="694" t="s">
        <v>1558</v>
      </c>
      <c r="F5" s="694" t="s">
        <v>2011</v>
      </c>
      <c r="G5" s="694" t="s">
        <v>1559</v>
      </c>
      <c r="H5" s="694" t="s">
        <v>1560</v>
      </c>
      <c r="I5" s="694" t="s">
        <v>1525</v>
      </c>
      <c r="J5" s="694" t="s">
        <v>1561</v>
      </c>
      <c r="K5" s="422"/>
    </row>
    <row r="6" spans="1:11" ht="32.25" customHeight="1" x14ac:dyDescent="0.3">
      <c r="A6" s="694" t="s">
        <v>2012</v>
      </c>
      <c r="B6" s="725" t="s">
        <v>1562</v>
      </c>
      <c r="C6" s="726"/>
      <c r="D6" s="726"/>
      <c r="E6" s="727"/>
      <c r="F6" s="728" t="s">
        <v>1563</v>
      </c>
      <c r="G6" s="728"/>
      <c r="H6" s="710"/>
      <c r="I6" s="710"/>
      <c r="J6" s="710"/>
      <c r="K6" s="422"/>
    </row>
    <row r="7" spans="1:11" ht="25.5" customHeight="1" x14ac:dyDescent="0.3">
      <c r="A7" s="694" t="s">
        <v>2013</v>
      </c>
      <c r="B7" s="725" t="s">
        <v>1564</v>
      </c>
      <c r="C7" s="729"/>
      <c r="D7" s="729"/>
      <c r="E7" s="730"/>
      <c r="F7" s="694" t="s">
        <v>1563</v>
      </c>
      <c r="G7" s="694"/>
      <c r="H7" s="729"/>
      <c r="I7" s="729"/>
      <c r="J7" s="729"/>
      <c r="K7" s="422"/>
    </row>
    <row r="8" spans="1:11" ht="33" customHeight="1" x14ac:dyDescent="0.3">
      <c r="A8" s="694">
        <v>1</v>
      </c>
      <c r="B8" s="725" t="s">
        <v>1565</v>
      </c>
      <c r="C8" s="710"/>
      <c r="D8" s="710"/>
      <c r="E8" s="727"/>
      <c r="F8" s="694" t="s">
        <v>1563</v>
      </c>
      <c r="G8" s="694"/>
      <c r="H8" s="710"/>
      <c r="I8" s="710"/>
      <c r="J8" s="710"/>
      <c r="K8" s="422"/>
    </row>
    <row r="9" spans="1:11" ht="24.75" customHeight="1" x14ac:dyDescent="0.3">
      <c r="A9" s="694">
        <v>2</v>
      </c>
      <c r="B9" s="710" t="s">
        <v>1566</v>
      </c>
      <c r="C9" s="727"/>
      <c r="D9" s="727"/>
      <c r="E9" s="710"/>
      <c r="F9" s="710"/>
      <c r="G9" s="710"/>
      <c r="H9" s="710"/>
      <c r="I9" s="710"/>
      <c r="J9" s="710"/>
      <c r="K9" s="422"/>
    </row>
    <row r="10" spans="1:11" ht="24" customHeight="1" x14ac:dyDescent="0.3">
      <c r="A10" s="694" t="s">
        <v>397</v>
      </c>
      <c r="B10" s="701" t="s">
        <v>1567</v>
      </c>
      <c r="C10" s="727"/>
      <c r="D10" s="727"/>
      <c r="E10" s="710"/>
      <c r="F10" s="727"/>
      <c r="G10" s="710"/>
      <c r="H10" s="710"/>
      <c r="I10" s="710"/>
      <c r="J10" s="710"/>
      <c r="K10" s="422"/>
    </row>
    <row r="11" spans="1:11" ht="27" customHeight="1" x14ac:dyDescent="0.3">
      <c r="A11" s="694" t="s">
        <v>1568</v>
      </c>
      <c r="B11" s="701" t="s">
        <v>1569</v>
      </c>
      <c r="C11" s="727"/>
      <c r="D11" s="727"/>
      <c r="E11" s="710"/>
      <c r="F11" s="727"/>
      <c r="G11" s="710"/>
      <c r="H11" s="710"/>
      <c r="I11" s="710"/>
      <c r="J11" s="710"/>
      <c r="K11" s="422"/>
    </row>
    <row r="12" spans="1:11" ht="25.5" customHeight="1" x14ac:dyDescent="0.3">
      <c r="A12" s="694" t="s">
        <v>1570</v>
      </c>
      <c r="B12" s="701" t="s">
        <v>1571</v>
      </c>
      <c r="C12" s="727"/>
      <c r="D12" s="727"/>
      <c r="E12" s="710"/>
      <c r="F12" s="727"/>
      <c r="G12" s="710"/>
      <c r="H12" s="710"/>
      <c r="I12" s="710"/>
      <c r="J12" s="710"/>
      <c r="K12" s="422"/>
    </row>
    <row r="13" spans="1:11" ht="28.5" customHeight="1" x14ac:dyDescent="0.3">
      <c r="A13" s="694">
        <v>3</v>
      </c>
      <c r="B13" s="710" t="s">
        <v>1572</v>
      </c>
      <c r="C13" s="727"/>
      <c r="D13" s="727"/>
      <c r="E13" s="727"/>
      <c r="F13" s="727"/>
      <c r="G13" s="710"/>
      <c r="H13" s="710"/>
      <c r="I13" s="710"/>
      <c r="J13" s="710"/>
      <c r="K13" s="422"/>
    </row>
    <row r="14" spans="1:11" ht="27.75" customHeight="1" x14ac:dyDescent="0.3">
      <c r="A14" s="694">
        <v>4</v>
      </c>
      <c r="B14" s="710" t="s">
        <v>1573</v>
      </c>
      <c r="C14" s="727"/>
      <c r="D14" s="727"/>
      <c r="E14" s="727"/>
      <c r="F14" s="727"/>
      <c r="G14" s="710"/>
      <c r="H14" s="710"/>
      <c r="I14" s="710"/>
      <c r="J14" s="710"/>
      <c r="K14" s="422"/>
    </row>
    <row r="15" spans="1:11" ht="27.75" customHeight="1" x14ac:dyDescent="0.3">
      <c r="A15" s="694">
        <v>5</v>
      </c>
      <c r="B15" s="710" t="s">
        <v>1574</v>
      </c>
      <c r="C15" s="727"/>
      <c r="D15" s="727"/>
      <c r="E15" s="727"/>
      <c r="F15" s="727"/>
      <c r="G15" s="710"/>
      <c r="H15" s="710"/>
      <c r="I15" s="710"/>
      <c r="J15" s="710"/>
      <c r="K15" s="422"/>
    </row>
    <row r="16" spans="1:11" x14ac:dyDescent="0.3">
      <c r="A16" s="694">
        <v>6</v>
      </c>
      <c r="B16" s="731" t="s">
        <v>42</v>
      </c>
      <c r="C16" s="727"/>
      <c r="D16" s="727"/>
      <c r="E16" s="727"/>
      <c r="F16" s="727"/>
      <c r="G16" s="710"/>
      <c r="H16" s="710"/>
      <c r="I16" s="710"/>
      <c r="J16" s="710"/>
      <c r="K16" s="422"/>
    </row>
    <row r="37" spans="11:11" ht="23.4" x14ac:dyDescent="0.45">
      <c r="K37" s="423"/>
    </row>
    <row r="38" spans="11:11" x14ac:dyDescent="0.3">
      <c r="K38" s="142"/>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09375" defaultRowHeight="14.4" x14ac:dyDescent="0.3"/>
  <cols>
    <col min="2" max="2" width="79.44140625" customWidth="1"/>
    <col min="3" max="3" width="15.5546875" customWidth="1"/>
    <col min="4" max="4" width="18.6640625" customWidth="1"/>
  </cols>
  <sheetData>
    <row r="1" spans="1:4" ht="39" customHeight="1" x14ac:dyDescent="0.35">
      <c r="A1" s="1452" t="s">
        <v>1548</v>
      </c>
      <c r="B1" s="1451"/>
      <c r="C1" s="1451"/>
      <c r="D1" s="1451"/>
    </row>
    <row r="2" spans="1:4" x14ac:dyDescent="0.3">
      <c r="A2" s="72"/>
      <c r="C2" s="72"/>
      <c r="D2" s="72"/>
    </row>
    <row r="3" spans="1:4" x14ac:dyDescent="0.3">
      <c r="A3" s="422"/>
      <c r="B3" s="733" t="s">
        <v>226</v>
      </c>
      <c r="C3" s="688" t="s">
        <v>6</v>
      </c>
      <c r="D3" s="688" t="s">
        <v>7</v>
      </c>
    </row>
    <row r="4" spans="1:4" x14ac:dyDescent="0.3">
      <c r="A4" s="422"/>
      <c r="B4" s="1453"/>
      <c r="C4" s="1454" t="s">
        <v>1525</v>
      </c>
      <c r="D4" s="1455" t="s">
        <v>1575</v>
      </c>
    </row>
    <row r="5" spans="1:4" ht="15" customHeight="1" x14ac:dyDescent="0.3">
      <c r="A5" s="422"/>
      <c r="B5" s="1453"/>
      <c r="C5" s="1454"/>
      <c r="D5" s="1455"/>
    </row>
    <row r="6" spans="1:4" ht="41.25" customHeight="1" x14ac:dyDescent="0.3">
      <c r="A6" s="704">
        <v>1</v>
      </c>
      <c r="B6" s="735" t="s">
        <v>1576</v>
      </c>
      <c r="C6" s="704"/>
      <c r="D6" s="704"/>
    </row>
    <row r="7" spans="1:4" ht="20.100000000000001" customHeight="1" x14ac:dyDescent="0.3">
      <c r="A7" s="704">
        <v>2</v>
      </c>
      <c r="B7" s="735" t="s">
        <v>1577</v>
      </c>
      <c r="C7" s="734"/>
      <c r="D7" s="704"/>
    </row>
    <row r="8" spans="1:4" ht="20.100000000000001" customHeight="1" x14ac:dyDescent="0.3">
      <c r="A8" s="704">
        <v>3</v>
      </c>
      <c r="B8" s="735" t="s">
        <v>1578</v>
      </c>
      <c r="C8" s="734"/>
      <c r="D8" s="704"/>
    </row>
    <row r="9" spans="1:4" ht="20.100000000000001" customHeight="1" x14ac:dyDescent="0.3">
      <c r="A9" s="704">
        <v>4</v>
      </c>
      <c r="B9" s="735" t="s">
        <v>1579</v>
      </c>
      <c r="C9" s="704"/>
      <c r="D9" s="704"/>
    </row>
    <row r="10" spans="1:4" ht="20.100000000000001" customHeight="1" x14ac:dyDescent="0.3">
      <c r="A10" s="736" t="s">
        <v>589</v>
      </c>
      <c r="B10" s="737" t="s">
        <v>2014</v>
      </c>
      <c r="C10" s="704"/>
      <c r="D10" s="704"/>
    </row>
    <row r="11" spans="1:4" ht="29.25" customHeight="1" x14ac:dyDescent="0.3">
      <c r="A11" s="704">
        <v>5</v>
      </c>
      <c r="B11" s="738" t="s">
        <v>1580</v>
      </c>
      <c r="C11" s="704"/>
      <c r="D11" s="704"/>
    </row>
    <row r="12" spans="1:4" x14ac:dyDescent="0.3">
      <c r="B12" s="34"/>
    </row>
    <row r="13" spans="1:4" x14ac:dyDescent="0.3">
      <c r="A13" s="422"/>
    </row>
    <row r="14" spans="1:4" x14ac:dyDescent="0.3">
      <c r="A14" s="422"/>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09375" defaultRowHeight="14.4" x14ac:dyDescent="0.3"/>
  <cols>
    <col min="1" max="1" width="9.109375" style="69"/>
    <col min="2" max="2" width="56.6640625" customWidth="1"/>
    <col min="14" max="14" width="20.109375" style="34" customWidth="1"/>
  </cols>
  <sheetData>
    <row r="1" spans="1:16" ht="42.6" customHeight="1" x14ac:dyDescent="0.35">
      <c r="A1" s="1456" t="s">
        <v>1549</v>
      </c>
      <c r="B1" s="1451"/>
      <c r="C1" s="1451"/>
      <c r="D1" s="1451"/>
      <c r="E1" s="1451"/>
      <c r="F1" s="1451"/>
      <c r="G1" s="1451"/>
      <c r="H1" s="1451"/>
      <c r="I1" s="1451"/>
      <c r="J1" s="1451"/>
      <c r="K1" s="1451"/>
      <c r="L1" s="1451"/>
      <c r="M1" s="1451"/>
    </row>
    <row r="2" spans="1:16" x14ac:dyDescent="0.3">
      <c r="A2" s="733" t="s">
        <v>226</v>
      </c>
    </row>
    <row r="3" spans="1:16" x14ac:dyDescent="0.3">
      <c r="A3" s="424"/>
    </row>
    <row r="4" spans="1:16" ht="20.100000000000001" customHeight="1" x14ac:dyDescent="0.3">
      <c r="A4" s="425"/>
      <c r="B4" s="1457" t="s">
        <v>1515</v>
      </c>
      <c r="C4" s="1455" t="s">
        <v>947</v>
      </c>
      <c r="D4" s="1455"/>
      <c r="E4" s="1455"/>
      <c r="F4" s="1455"/>
      <c r="G4" s="1455"/>
      <c r="H4" s="1455"/>
      <c r="I4" s="1455"/>
      <c r="J4" s="1455"/>
      <c r="K4" s="1455"/>
      <c r="L4" s="1455"/>
      <c r="M4" s="1455"/>
      <c r="N4" s="426"/>
    </row>
    <row r="5" spans="1:16" ht="20.100000000000001" customHeight="1" x14ac:dyDescent="0.3">
      <c r="A5" s="425"/>
      <c r="B5" s="1457"/>
      <c r="C5" s="688" t="s">
        <v>6</v>
      </c>
      <c r="D5" s="688" t="s">
        <v>7</v>
      </c>
      <c r="E5" s="688" t="s">
        <v>8</v>
      </c>
      <c r="F5" s="688" t="s">
        <v>43</v>
      </c>
      <c r="G5" s="688" t="s">
        <v>44</v>
      </c>
      <c r="H5" s="688" t="s">
        <v>162</v>
      </c>
      <c r="I5" s="688" t="s">
        <v>163</v>
      </c>
      <c r="J5" s="688" t="s">
        <v>197</v>
      </c>
      <c r="K5" s="688" t="s">
        <v>452</v>
      </c>
      <c r="L5" s="688" t="s">
        <v>453</v>
      </c>
      <c r="M5" s="688" t="s">
        <v>454</v>
      </c>
      <c r="N5" s="690" t="s">
        <v>455</v>
      </c>
    </row>
    <row r="6" spans="1:16" ht="31.5" customHeight="1" x14ac:dyDescent="0.3">
      <c r="A6" s="427"/>
      <c r="B6" s="1457"/>
      <c r="C6" s="739">
        <v>0</v>
      </c>
      <c r="D6" s="739">
        <v>0.02</v>
      </c>
      <c r="E6" s="739">
        <v>0.04</v>
      </c>
      <c r="F6" s="739">
        <v>0.1</v>
      </c>
      <c r="G6" s="739">
        <v>0.2</v>
      </c>
      <c r="H6" s="739">
        <v>0.5</v>
      </c>
      <c r="I6" s="739">
        <v>0.7</v>
      </c>
      <c r="J6" s="739">
        <v>0.75</v>
      </c>
      <c r="K6" s="739">
        <v>1</v>
      </c>
      <c r="L6" s="739">
        <v>1.5</v>
      </c>
      <c r="M6" s="688" t="s">
        <v>949</v>
      </c>
      <c r="N6" s="690" t="s">
        <v>2015</v>
      </c>
    </row>
    <row r="7" spans="1:16" ht="24" customHeight="1" x14ac:dyDescent="0.3">
      <c r="A7" s="688">
        <v>1</v>
      </c>
      <c r="B7" s="740" t="s">
        <v>1469</v>
      </c>
      <c r="C7" s="704"/>
      <c r="D7" s="704"/>
      <c r="E7" s="704"/>
      <c r="F7" s="704"/>
      <c r="G7" s="704"/>
      <c r="H7" s="704"/>
      <c r="I7" s="704"/>
      <c r="J7" s="704"/>
      <c r="K7" s="704"/>
      <c r="L7" s="704"/>
      <c r="M7" s="704"/>
      <c r="N7" s="735"/>
    </row>
    <row r="8" spans="1:16" ht="20.100000000000001" customHeight="1" x14ac:dyDescent="0.3">
      <c r="A8" s="688">
        <v>2</v>
      </c>
      <c r="B8" s="740" t="s">
        <v>1581</v>
      </c>
      <c r="C8" s="704"/>
      <c r="D8" s="704"/>
      <c r="E8" s="704"/>
      <c r="F8" s="704"/>
      <c r="G8" s="704"/>
      <c r="H8" s="704"/>
      <c r="I8" s="704"/>
      <c r="J8" s="704"/>
      <c r="K8" s="704"/>
      <c r="L8" s="704"/>
      <c r="M8" s="704"/>
      <c r="N8" s="735"/>
    </row>
    <row r="9" spans="1:16" ht="20.100000000000001" customHeight="1" x14ac:dyDescent="0.3">
      <c r="A9" s="688">
        <v>3</v>
      </c>
      <c r="B9" s="740" t="s">
        <v>933</v>
      </c>
      <c r="C9" s="704"/>
      <c r="D9" s="704"/>
      <c r="E9" s="704"/>
      <c r="F9" s="704"/>
      <c r="G9" s="704"/>
      <c r="H9" s="704"/>
      <c r="I9" s="704"/>
      <c r="J9" s="704"/>
      <c r="K9" s="704"/>
      <c r="L9" s="704"/>
      <c r="M9" s="704"/>
      <c r="N9" s="735"/>
    </row>
    <row r="10" spans="1:16" ht="20.100000000000001" customHeight="1" x14ac:dyDescent="0.3">
      <c r="A10" s="688">
        <v>4</v>
      </c>
      <c r="B10" s="740" t="s">
        <v>934</v>
      </c>
      <c r="C10" s="704"/>
      <c r="D10" s="704"/>
      <c r="E10" s="704"/>
      <c r="F10" s="704"/>
      <c r="G10" s="704"/>
      <c r="H10" s="704"/>
      <c r="I10" s="704"/>
      <c r="J10" s="704"/>
      <c r="K10" s="704"/>
      <c r="L10" s="704"/>
      <c r="M10" s="704"/>
      <c r="N10" s="735"/>
    </row>
    <row r="11" spans="1:16" ht="20.100000000000001" customHeight="1" x14ac:dyDescent="0.3">
      <c r="A11" s="688">
        <v>5</v>
      </c>
      <c r="B11" s="740" t="s">
        <v>935</v>
      </c>
      <c r="C11" s="704"/>
      <c r="D11" s="704"/>
      <c r="E11" s="704"/>
      <c r="F11" s="704"/>
      <c r="G11" s="704"/>
      <c r="H11" s="704"/>
      <c r="I11" s="704"/>
      <c r="J11" s="704"/>
      <c r="K11" s="704"/>
      <c r="L11" s="704"/>
      <c r="M11" s="704"/>
      <c r="N11" s="735"/>
    </row>
    <row r="12" spans="1:16" ht="20.100000000000001" customHeight="1" x14ac:dyDescent="0.3">
      <c r="A12" s="688">
        <v>6</v>
      </c>
      <c r="B12" s="740" t="s">
        <v>936</v>
      </c>
      <c r="C12" s="704"/>
      <c r="D12" s="704"/>
      <c r="E12" s="704"/>
      <c r="F12" s="704"/>
      <c r="G12" s="704"/>
      <c r="H12" s="704"/>
      <c r="I12" s="704"/>
      <c r="J12" s="704"/>
      <c r="K12" s="704"/>
      <c r="L12" s="704"/>
      <c r="M12" s="704"/>
      <c r="N12" s="735"/>
      <c r="P12" s="29"/>
    </row>
    <row r="13" spans="1:16" ht="20.100000000000001" customHeight="1" x14ac:dyDescent="0.3">
      <c r="A13" s="688">
        <v>7</v>
      </c>
      <c r="B13" s="740" t="s">
        <v>937</v>
      </c>
      <c r="C13" s="704"/>
      <c r="D13" s="704"/>
      <c r="E13" s="704"/>
      <c r="F13" s="704"/>
      <c r="G13" s="704"/>
      <c r="H13" s="704"/>
      <c r="I13" s="704"/>
      <c r="J13" s="704"/>
      <c r="K13" s="704"/>
      <c r="L13" s="704"/>
      <c r="M13" s="704"/>
      <c r="N13" s="735"/>
    </row>
    <row r="14" spans="1:16" ht="20.100000000000001" customHeight="1" x14ac:dyDescent="0.3">
      <c r="A14" s="688">
        <v>8</v>
      </c>
      <c r="B14" s="740" t="s">
        <v>938</v>
      </c>
      <c r="C14" s="704"/>
      <c r="D14" s="704"/>
      <c r="E14" s="704"/>
      <c r="F14" s="704"/>
      <c r="G14" s="704"/>
      <c r="H14" s="704"/>
      <c r="I14" s="704"/>
      <c r="J14" s="704"/>
      <c r="K14" s="704"/>
      <c r="L14" s="704"/>
      <c r="M14" s="704"/>
      <c r="N14" s="735"/>
    </row>
    <row r="15" spans="1:16" ht="20.100000000000001" customHeight="1" x14ac:dyDescent="0.3">
      <c r="A15" s="688">
        <v>9</v>
      </c>
      <c r="B15" s="740" t="s">
        <v>943</v>
      </c>
      <c r="C15" s="704"/>
      <c r="D15" s="704"/>
      <c r="E15" s="704"/>
      <c r="F15" s="704"/>
      <c r="G15" s="704"/>
      <c r="H15" s="704"/>
      <c r="I15" s="704"/>
      <c r="J15" s="704"/>
      <c r="K15" s="704"/>
      <c r="L15" s="704"/>
      <c r="M15" s="704"/>
      <c r="N15" s="735"/>
    </row>
    <row r="16" spans="1:16" ht="20.100000000000001" customHeight="1" x14ac:dyDescent="0.3">
      <c r="A16" s="688">
        <v>10</v>
      </c>
      <c r="B16" s="740" t="s">
        <v>945</v>
      </c>
      <c r="C16" s="704"/>
      <c r="D16" s="704"/>
      <c r="E16" s="704"/>
      <c r="F16" s="704"/>
      <c r="G16" s="704"/>
      <c r="H16" s="704"/>
      <c r="I16" s="704"/>
      <c r="J16" s="704"/>
      <c r="K16" s="704"/>
      <c r="L16" s="704"/>
      <c r="M16" s="704"/>
      <c r="N16" s="735"/>
    </row>
    <row r="17" spans="1:14" ht="20.100000000000001" customHeight="1" x14ac:dyDescent="0.3">
      <c r="A17" s="688">
        <v>11</v>
      </c>
      <c r="B17" s="741" t="s">
        <v>1582</v>
      </c>
      <c r="C17" s="704"/>
      <c r="D17" s="704"/>
      <c r="E17" s="704"/>
      <c r="F17" s="704"/>
      <c r="G17" s="704"/>
      <c r="H17" s="704"/>
      <c r="I17" s="704"/>
      <c r="J17" s="704"/>
      <c r="K17" s="704"/>
      <c r="L17" s="704"/>
      <c r="M17" s="704"/>
      <c r="N17" s="735"/>
    </row>
    <row r="19" spans="1:14" x14ac:dyDescent="0.3">
      <c r="B19" s="29"/>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79998168889431442"/>
    <pageSetUpPr fitToPage="1"/>
  </sheetPr>
  <dimension ref="A2:I143"/>
  <sheetViews>
    <sheetView showGridLines="0" zoomScale="80" zoomScaleNormal="80" zoomScalePageLayoutView="80" workbookViewId="0">
      <selection activeCell="C7" sqref="C7"/>
    </sheetView>
  </sheetViews>
  <sheetFormatPr defaultRowHeight="14.4" x14ac:dyDescent="0.3"/>
  <cols>
    <col min="1" max="1" width="4.44140625" customWidth="1"/>
    <col min="2" max="2" width="8.44140625" customWidth="1"/>
    <col min="3" max="3" width="74.88671875" customWidth="1"/>
    <col min="4" max="9" width="16.6640625" customWidth="1"/>
  </cols>
  <sheetData>
    <row r="2" spans="1:9" ht="24.6" x14ac:dyDescent="0.3">
      <c r="D2" s="544" t="s">
        <v>1971</v>
      </c>
      <c r="E2" s="544"/>
      <c r="F2" s="544"/>
      <c r="G2" s="544"/>
      <c r="H2" s="544"/>
      <c r="I2" s="544"/>
    </row>
    <row r="3" spans="1:9" x14ac:dyDescent="0.3">
      <c r="A3" s="3"/>
    </row>
    <row r="4" spans="1:9" x14ac:dyDescent="0.3">
      <c r="A4" s="3"/>
      <c r="B4" s="5" t="s">
        <v>0</v>
      </c>
    </row>
    <row r="5" spans="1:9" x14ac:dyDescent="0.3">
      <c r="A5" s="3"/>
      <c r="B5" s="1094" t="s">
        <v>2299</v>
      </c>
    </row>
    <row r="6" spans="1:9" x14ac:dyDescent="0.3">
      <c r="A6" s="3"/>
    </row>
    <row r="7" spans="1:9" x14ac:dyDescent="0.3">
      <c r="A7" s="3"/>
      <c r="B7" s="880"/>
      <c r="C7" s="26"/>
      <c r="D7" s="21" t="s">
        <v>6</v>
      </c>
      <c r="E7" s="21" t="s">
        <v>7</v>
      </c>
      <c r="F7" s="21" t="s">
        <v>8</v>
      </c>
      <c r="G7" s="21" t="s">
        <v>43</v>
      </c>
      <c r="H7" s="21" t="s">
        <v>8</v>
      </c>
      <c r="I7" s="240"/>
    </row>
    <row r="8" spans="1:9" x14ac:dyDescent="0.3">
      <c r="A8" s="3"/>
      <c r="B8" s="27"/>
      <c r="C8" s="28"/>
      <c r="D8" s="881">
        <v>45838</v>
      </c>
      <c r="E8" s="881">
        <v>45657</v>
      </c>
      <c r="F8" s="881">
        <v>45473</v>
      </c>
      <c r="G8" s="881">
        <v>45291</v>
      </c>
      <c r="H8" s="881">
        <v>44742</v>
      </c>
      <c r="I8" s="1090"/>
    </row>
    <row r="9" spans="1:9" x14ac:dyDescent="0.3">
      <c r="A9" s="3"/>
      <c r="B9" s="22"/>
      <c r="C9" s="1124" t="s">
        <v>48</v>
      </c>
      <c r="D9" s="1125"/>
      <c r="E9" s="1125"/>
      <c r="F9" s="1125"/>
      <c r="G9" s="1125"/>
      <c r="H9" s="1125"/>
    </row>
    <row r="10" spans="1:9" x14ac:dyDescent="0.3">
      <c r="A10" s="3"/>
      <c r="B10" s="14">
        <v>1</v>
      </c>
      <c r="C10" s="23" t="s">
        <v>49</v>
      </c>
      <c r="D10" s="787">
        <v>8247903.3780125007</v>
      </c>
      <c r="E10" s="787">
        <v>7959278.5521339988</v>
      </c>
      <c r="F10" s="787">
        <v>8095969.9164820006</v>
      </c>
      <c r="G10" s="787">
        <v>8068480.5793487998</v>
      </c>
      <c r="H10" s="787">
        <v>6781111.90916136</v>
      </c>
    </row>
    <row r="11" spans="1:9" x14ac:dyDescent="0.3">
      <c r="A11" s="3"/>
      <c r="B11" s="14">
        <v>2</v>
      </c>
      <c r="C11" s="23" t="s">
        <v>50</v>
      </c>
      <c r="D11" s="787">
        <v>8247903.3780125007</v>
      </c>
      <c r="E11" s="787">
        <v>7959278.5521339988</v>
      </c>
      <c r="F11" s="787">
        <v>8095969.9164820006</v>
      </c>
      <c r="G11" s="787">
        <v>8068480.5793487998</v>
      </c>
      <c r="H11" s="787">
        <v>6781111.90916136</v>
      </c>
    </row>
    <row r="12" spans="1:9" x14ac:dyDescent="0.3">
      <c r="A12" s="3"/>
      <c r="B12" s="14">
        <v>3</v>
      </c>
      <c r="C12" s="23" t="s">
        <v>51</v>
      </c>
      <c r="D12" s="787">
        <v>8257284.1262025004</v>
      </c>
      <c r="E12" s="787">
        <v>8047259.460913999</v>
      </c>
      <c r="F12" s="787">
        <v>8095969.9164820006</v>
      </c>
      <c r="G12" s="787">
        <v>8068480.5793487998</v>
      </c>
      <c r="H12" s="787">
        <v>6841485.9994699992</v>
      </c>
    </row>
    <row r="13" spans="1:9" x14ac:dyDescent="0.3">
      <c r="A13" s="3"/>
      <c r="B13" s="24"/>
      <c r="C13" s="1122" t="s">
        <v>52</v>
      </c>
      <c r="D13" s="1123"/>
      <c r="E13" s="1123"/>
      <c r="F13" s="1123"/>
      <c r="G13" s="1123"/>
      <c r="H13" s="1123"/>
    </row>
    <row r="14" spans="1:9" x14ac:dyDescent="0.3">
      <c r="A14" s="3"/>
      <c r="B14" s="14">
        <v>4</v>
      </c>
      <c r="C14" s="23" t="s">
        <v>4</v>
      </c>
      <c r="D14" s="787">
        <v>30715818.881639998</v>
      </c>
      <c r="E14" s="787">
        <v>30572500.925511874</v>
      </c>
      <c r="F14" s="787">
        <v>29441078.505891874</v>
      </c>
      <c r="G14" s="787">
        <v>26804090.650109999</v>
      </c>
      <c r="H14" s="787">
        <v>23832330.635766063</v>
      </c>
    </row>
    <row r="15" spans="1:9" ht="15" customHeight="1" x14ac:dyDescent="0.3">
      <c r="A15" s="3"/>
      <c r="B15" s="14" t="s">
        <v>1875</v>
      </c>
      <c r="C15" s="23" t="s">
        <v>2286</v>
      </c>
      <c r="D15" s="1089">
        <v>0</v>
      </c>
      <c r="E15" s="1089"/>
      <c r="F15" s="1089"/>
      <c r="G15" s="1089"/>
      <c r="H15" s="1089"/>
    </row>
    <row r="16" spans="1:9" ht="15" customHeight="1" x14ac:dyDescent="0.3">
      <c r="A16" s="3"/>
      <c r="B16" s="24"/>
      <c r="C16" s="1126" t="s">
        <v>53</v>
      </c>
      <c r="D16" s="1127"/>
      <c r="E16" s="1127"/>
      <c r="F16" s="1127"/>
      <c r="G16" s="1127"/>
      <c r="H16" s="1127"/>
    </row>
    <row r="17" spans="1:8" x14ac:dyDescent="0.3">
      <c r="A17" s="3"/>
      <c r="B17" s="14">
        <v>5</v>
      </c>
      <c r="C17" s="1084" t="s">
        <v>2287</v>
      </c>
      <c r="D17" s="882">
        <v>26.852298516913653</v>
      </c>
      <c r="E17" s="882">
        <v>26.034110102821877</v>
      </c>
      <c r="F17" s="882">
        <v>27.498890418915188</v>
      </c>
      <c r="G17" s="882">
        <v>30.101676213051036</v>
      </c>
      <c r="H17" s="882">
        <v>28.453414870741568</v>
      </c>
    </row>
    <row r="18" spans="1:8" x14ac:dyDescent="0.3">
      <c r="A18" s="3"/>
      <c r="B18" s="1091" t="s">
        <v>2288</v>
      </c>
      <c r="C18" s="1092" t="s">
        <v>2289</v>
      </c>
      <c r="D18" s="1093"/>
      <c r="E18" s="1093"/>
      <c r="F18" s="1093"/>
      <c r="G18" s="1093"/>
      <c r="H18" s="1093"/>
    </row>
    <row r="19" spans="1:8" ht="29.1" customHeight="1" x14ac:dyDescent="0.3">
      <c r="A19" s="3"/>
      <c r="B19" s="1085" t="s">
        <v>2290</v>
      </c>
      <c r="C19" s="1086" t="s">
        <v>2291</v>
      </c>
      <c r="D19" s="882">
        <v>26.852298516913653</v>
      </c>
      <c r="E19" s="882"/>
      <c r="F19" s="882"/>
      <c r="G19" s="882"/>
      <c r="H19" s="882"/>
    </row>
    <row r="20" spans="1:8" x14ac:dyDescent="0.3">
      <c r="A20" s="3"/>
      <c r="B20" s="14">
        <v>6</v>
      </c>
      <c r="C20" s="1084" t="s">
        <v>54</v>
      </c>
      <c r="D20" s="882">
        <v>26.852298516913653</v>
      </c>
      <c r="E20" s="882">
        <v>26.034110102821877</v>
      </c>
      <c r="F20" s="882">
        <v>27.498890418915188</v>
      </c>
      <c r="G20" s="882">
        <v>30.101676213051036</v>
      </c>
      <c r="H20" s="882">
        <v>28.453414870741568</v>
      </c>
    </row>
    <row r="21" spans="1:8" x14ac:dyDescent="0.3">
      <c r="A21" s="3"/>
      <c r="B21" s="1091" t="s">
        <v>2292</v>
      </c>
      <c r="C21" s="1092" t="s">
        <v>2289</v>
      </c>
      <c r="D21" s="1093"/>
      <c r="E21" s="1093"/>
      <c r="F21" s="1093"/>
      <c r="G21" s="1093"/>
      <c r="H21" s="1093"/>
    </row>
    <row r="22" spans="1:8" ht="28.8" x14ac:dyDescent="0.3">
      <c r="A22" s="3"/>
      <c r="B22" s="14" t="s">
        <v>2293</v>
      </c>
      <c r="C22" s="1087" t="s">
        <v>2294</v>
      </c>
      <c r="D22" s="882">
        <v>26.852298516913653</v>
      </c>
      <c r="E22" s="882"/>
      <c r="F22" s="882"/>
      <c r="G22" s="882"/>
      <c r="H22" s="882"/>
    </row>
    <row r="23" spans="1:8" x14ac:dyDescent="0.3">
      <c r="A23" s="3"/>
      <c r="B23" s="14">
        <v>7</v>
      </c>
      <c r="C23" s="1084" t="s">
        <v>55</v>
      </c>
      <c r="D23" s="882">
        <v>26.882838963275013</v>
      </c>
      <c r="E23" s="882">
        <v>26.321888027808647</v>
      </c>
      <c r="F23" s="882">
        <v>27.498890418915188</v>
      </c>
      <c r="G23" s="882">
        <v>30.101676213051036</v>
      </c>
      <c r="H23" s="882">
        <v>28.706743390017959</v>
      </c>
    </row>
    <row r="24" spans="1:8" ht="28.65" customHeight="1" x14ac:dyDescent="0.3">
      <c r="A24" s="3"/>
      <c r="B24" s="1091" t="s">
        <v>2295</v>
      </c>
      <c r="C24" s="1092" t="s">
        <v>2289</v>
      </c>
      <c r="D24" s="1093"/>
      <c r="E24" s="1093"/>
      <c r="F24" s="1093"/>
      <c r="G24" s="1093"/>
      <c r="H24" s="1093"/>
    </row>
    <row r="25" spans="1:8" ht="28.8" x14ac:dyDescent="0.3">
      <c r="A25" s="3"/>
      <c r="B25" s="14" t="s">
        <v>2296</v>
      </c>
      <c r="C25" s="1087" t="s">
        <v>2297</v>
      </c>
      <c r="D25" s="882">
        <v>26.882838963275006</v>
      </c>
      <c r="E25" s="882"/>
      <c r="F25" s="882"/>
      <c r="G25" s="882"/>
      <c r="H25" s="882"/>
    </row>
    <row r="26" spans="1:8" ht="15" customHeight="1" x14ac:dyDescent="0.3">
      <c r="A26" s="3"/>
      <c r="B26" s="24"/>
      <c r="C26" s="1128" t="s">
        <v>56</v>
      </c>
      <c r="D26" s="1129"/>
      <c r="E26" s="1129"/>
      <c r="F26" s="1129"/>
      <c r="G26" s="1129"/>
      <c r="H26" s="1129"/>
    </row>
    <row r="27" spans="1:8" x14ac:dyDescent="0.3">
      <c r="A27" s="3"/>
      <c r="B27" s="14" t="s">
        <v>57</v>
      </c>
      <c r="C27" s="1088" t="s">
        <v>2298</v>
      </c>
      <c r="D27" s="882">
        <v>0</v>
      </c>
      <c r="E27" s="882">
        <v>0</v>
      </c>
      <c r="F27" s="882">
        <v>0</v>
      </c>
      <c r="G27" s="882">
        <v>0</v>
      </c>
      <c r="H27" s="882">
        <v>0</v>
      </c>
    </row>
    <row r="28" spans="1:8" x14ac:dyDescent="0.3">
      <c r="A28" s="3"/>
      <c r="B28" s="14" t="s">
        <v>58</v>
      </c>
      <c r="C28" s="1088" t="s">
        <v>59</v>
      </c>
      <c r="D28" s="882">
        <v>0</v>
      </c>
      <c r="E28" s="882">
        <v>0</v>
      </c>
      <c r="F28" s="882">
        <v>0</v>
      </c>
      <c r="G28" s="882">
        <v>0</v>
      </c>
      <c r="H28" s="882">
        <v>0</v>
      </c>
    </row>
    <row r="29" spans="1:8" x14ac:dyDescent="0.3">
      <c r="A29" s="3"/>
      <c r="B29" s="14" t="s">
        <v>60</v>
      </c>
      <c r="C29" s="1088" t="s">
        <v>61</v>
      </c>
      <c r="D29" s="882">
        <v>0</v>
      </c>
      <c r="E29" s="882">
        <v>0</v>
      </c>
      <c r="F29" s="882">
        <v>0</v>
      </c>
      <c r="G29" s="882">
        <v>0</v>
      </c>
      <c r="H29" s="882">
        <v>0</v>
      </c>
    </row>
    <row r="30" spans="1:8" x14ac:dyDescent="0.3">
      <c r="A30" s="3"/>
      <c r="B30" s="14" t="s">
        <v>62</v>
      </c>
      <c r="C30" s="1088" t="s">
        <v>63</v>
      </c>
      <c r="D30" s="882">
        <v>8</v>
      </c>
      <c r="E30" s="882">
        <v>8</v>
      </c>
      <c r="F30" s="882">
        <v>8</v>
      </c>
      <c r="G30" s="882">
        <v>8</v>
      </c>
      <c r="H30" s="882">
        <v>8</v>
      </c>
    </row>
    <row r="31" spans="1:8" ht="15" customHeight="1" x14ac:dyDescent="0.3">
      <c r="A31" s="3"/>
      <c r="B31" s="24"/>
      <c r="C31" s="1128" t="s">
        <v>64</v>
      </c>
      <c r="D31" s="1129"/>
      <c r="E31" s="1129"/>
      <c r="F31" s="1129"/>
      <c r="G31" s="1129"/>
      <c r="H31" s="1129"/>
    </row>
    <row r="32" spans="1:8" x14ac:dyDescent="0.3">
      <c r="A32" s="3"/>
      <c r="B32" s="14">
        <v>8</v>
      </c>
      <c r="C32" s="1084" t="s">
        <v>65</v>
      </c>
      <c r="D32" s="882">
        <v>2.5</v>
      </c>
      <c r="E32" s="882">
        <v>2.5</v>
      </c>
      <c r="F32" s="882">
        <v>2.5000000000000004</v>
      </c>
      <c r="G32" s="882">
        <v>2.5000000000000004</v>
      </c>
      <c r="H32" s="882">
        <v>2.5</v>
      </c>
    </row>
    <row r="33" spans="1:9" ht="14.4" customHeight="1" x14ac:dyDescent="0.3">
      <c r="A33" s="3"/>
      <c r="B33" s="14" t="s">
        <v>18</v>
      </c>
      <c r="C33" s="1084" t="s">
        <v>66</v>
      </c>
      <c r="D33" s="882">
        <v>0</v>
      </c>
      <c r="E33" s="882">
        <v>0</v>
      </c>
      <c r="F33" s="882">
        <v>0</v>
      </c>
      <c r="G33" s="882">
        <v>0</v>
      </c>
      <c r="H33" s="882">
        <v>0</v>
      </c>
    </row>
    <row r="34" spans="1:9" x14ac:dyDescent="0.3">
      <c r="A34" s="3"/>
      <c r="B34" s="14">
        <v>9</v>
      </c>
      <c r="C34" s="1084" t="s">
        <v>67</v>
      </c>
      <c r="D34" s="882">
        <v>1.2460685374213192</v>
      </c>
      <c r="E34" s="882">
        <v>1.2456637802717485</v>
      </c>
      <c r="F34" s="882">
        <v>1.7425644081502156</v>
      </c>
      <c r="G34" s="882">
        <v>1.9903768207207364</v>
      </c>
      <c r="H34" s="882">
        <v>0.49697076863050732</v>
      </c>
    </row>
    <row r="35" spans="1:9" x14ac:dyDescent="0.3">
      <c r="A35" s="3"/>
      <c r="B35" s="14" t="s">
        <v>68</v>
      </c>
      <c r="C35" s="1084" t="s">
        <v>69</v>
      </c>
      <c r="D35" s="882">
        <v>0.5</v>
      </c>
      <c r="E35" s="882">
        <v>0</v>
      </c>
      <c r="F35" s="882">
        <v>0</v>
      </c>
      <c r="G35" s="882">
        <v>0</v>
      </c>
      <c r="H35" s="882">
        <v>0</v>
      </c>
    </row>
    <row r="36" spans="1:9" x14ac:dyDescent="0.3">
      <c r="A36" s="3"/>
      <c r="B36" s="14">
        <v>10</v>
      </c>
      <c r="C36" s="1084" t="s">
        <v>70</v>
      </c>
      <c r="D36" s="882">
        <v>0</v>
      </c>
      <c r="E36" s="882">
        <v>0</v>
      </c>
      <c r="F36" s="882">
        <v>0</v>
      </c>
      <c r="G36" s="882">
        <v>0</v>
      </c>
      <c r="H36" s="882">
        <v>0</v>
      </c>
    </row>
    <row r="37" spans="1:9" ht="15" customHeight="1" x14ac:dyDescent="0.3">
      <c r="B37" s="14" t="s">
        <v>71</v>
      </c>
      <c r="C37" s="1088" t="s">
        <v>72</v>
      </c>
      <c r="D37" s="882">
        <v>0</v>
      </c>
      <c r="E37" s="882">
        <v>0</v>
      </c>
      <c r="F37" s="882">
        <v>0</v>
      </c>
      <c r="G37" s="882">
        <v>0</v>
      </c>
      <c r="H37" s="882">
        <v>0</v>
      </c>
    </row>
    <row r="38" spans="1:9" s="29" customFormat="1" x14ac:dyDescent="0.3">
      <c r="B38" s="14">
        <v>11</v>
      </c>
      <c r="C38" s="1084" t="s">
        <v>73</v>
      </c>
      <c r="D38" s="882">
        <v>4.2460685374213192</v>
      </c>
      <c r="E38" s="882">
        <v>3.7456637802717485</v>
      </c>
      <c r="F38" s="882">
        <v>4.2425644081502165</v>
      </c>
      <c r="G38" s="882">
        <v>4.4903768207207362</v>
      </c>
      <c r="H38" s="882">
        <v>2.9969707686305069</v>
      </c>
      <c r="I38"/>
    </row>
    <row r="39" spans="1:9" s="29" customFormat="1" x14ac:dyDescent="0.3">
      <c r="B39" s="14" t="s">
        <v>74</v>
      </c>
      <c r="C39" s="1084" t="s">
        <v>75</v>
      </c>
      <c r="D39" s="882">
        <v>12.246068537421319</v>
      </c>
      <c r="E39" s="882">
        <v>11.745663780271748</v>
      </c>
      <c r="F39" s="882">
        <v>12.242564408150217</v>
      </c>
      <c r="G39" s="882">
        <v>12.490376820720737</v>
      </c>
      <c r="H39" s="882">
        <v>10.996970768630506</v>
      </c>
      <c r="I39"/>
    </row>
    <row r="40" spans="1:9" s="29" customFormat="1" ht="28.8" x14ac:dyDescent="0.3">
      <c r="B40" s="14">
        <v>12</v>
      </c>
      <c r="C40" s="23" t="s">
        <v>76</v>
      </c>
      <c r="D40" s="787">
        <v>5561476.8067940688</v>
      </c>
      <c r="E40" s="787">
        <v>5438372.9165958213</v>
      </c>
      <c r="F40" s="787">
        <v>5522064.6656503333</v>
      </c>
      <c r="G40" s="787">
        <v>5658691.8265363351</v>
      </c>
      <c r="H40" s="787">
        <v>5708657.0305518862</v>
      </c>
      <c r="I40"/>
    </row>
    <row r="41" spans="1:9" s="29" customFormat="1" ht="15" customHeight="1" x14ac:dyDescent="0.3">
      <c r="B41" s="24"/>
      <c r="C41" s="1122" t="s">
        <v>77</v>
      </c>
      <c r="D41" s="1123"/>
      <c r="E41" s="1123"/>
      <c r="F41" s="1123"/>
      <c r="G41" s="1123"/>
      <c r="H41" s="1123"/>
      <c r="I41"/>
    </row>
    <row r="42" spans="1:9" s="29" customFormat="1" x14ac:dyDescent="0.3">
      <c r="B42" s="14">
        <v>13</v>
      </c>
      <c r="C42" s="25" t="s">
        <v>78</v>
      </c>
      <c r="D42" s="787">
        <v>81576943.143682003</v>
      </c>
      <c r="E42" s="787">
        <v>81615836.952122301</v>
      </c>
      <c r="F42" s="787">
        <v>77641688.214320004</v>
      </c>
      <c r="G42" s="787">
        <v>75602238.987526298</v>
      </c>
      <c r="H42" s="787">
        <v>80765122</v>
      </c>
      <c r="I42"/>
    </row>
    <row r="43" spans="1:9" s="29" customFormat="1" x14ac:dyDescent="0.3">
      <c r="B43" s="30">
        <v>14</v>
      </c>
      <c r="C43" s="32" t="s">
        <v>79</v>
      </c>
      <c r="D43" s="882">
        <v>10.110581568967856</v>
      </c>
      <c r="E43" s="882">
        <v>9.7521251381678393</v>
      </c>
      <c r="F43" s="882">
        <v>10.427349150541501</v>
      </c>
      <c r="G43" s="882">
        <v>10.672277286232299</v>
      </c>
      <c r="H43" s="882">
        <v>8.3960894962594903</v>
      </c>
      <c r="I43"/>
    </row>
    <row r="44" spans="1:9" ht="15" customHeight="1" x14ac:dyDescent="0.3">
      <c r="A44" s="3"/>
      <c r="B44" s="24"/>
      <c r="C44" s="1128" t="s">
        <v>80</v>
      </c>
      <c r="D44" s="1129"/>
      <c r="E44" s="1129"/>
      <c r="F44" s="1129"/>
      <c r="G44" s="1129"/>
      <c r="H44" s="1129"/>
    </row>
    <row r="45" spans="1:9" x14ac:dyDescent="0.3">
      <c r="A45" s="3"/>
      <c r="B45" s="30" t="s">
        <v>81</v>
      </c>
      <c r="C45" s="31" t="s">
        <v>82</v>
      </c>
      <c r="D45" s="883">
        <v>0</v>
      </c>
      <c r="E45" s="883">
        <v>0</v>
      </c>
      <c r="F45" s="883">
        <v>0</v>
      </c>
      <c r="G45" s="883">
        <v>0</v>
      </c>
      <c r="H45" s="883">
        <v>0</v>
      </c>
    </row>
    <row r="46" spans="1:9" x14ac:dyDescent="0.3">
      <c r="A46" s="3"/>
      <c r="B46" s="30" t="s">
        <v>83</v>
      </c>
      <c r="C46" s="31" t="s">
        <v>59</v>
      </c>
      <c r="D46" s="883">
        <v>0</v>
      </c>
      <c r="E46" s="883">
        <v>0</v>
      </c>
      <c r="F46" s="883">
        <v>0</v>
      </c>
      <c r="G46" s="883">
        <v>0</v>
      </c>
      <c r="H46" s="883">
        <v>0</v>
      </c>
    </row>
    <row r="47" spans="1:9" x14ac:dyDescent="0.3">
      <c r="A47" s="3"/>
      <c r="B47" s="30" t="s">
        <v>84</v>
      </c>
      <c r="C47" s="31" t="s">
        <v>85</v>
      </c>
      <c r="D47" s="883">
        <v>0</v>
      </c>
      <c r="E47" s="883">
        <v>0</v>
      </c>
      <c r="F47" s="883">
        <v>0</v>
      </c>
      <c r="G47" s="883">
        <v>0</v>
      </c>
      <c r="H47" s="883">
        <v>0</v>
      </c>
    </row>
    <row r="48" spans="1:9" ht="15" customHeight="1" x14ac:dyDescent="0.3">
      <c r="A48" s="3"/>
      <c r="B48" s="24"/>
      <c r="C48" s="1128" t="s">
        <v>86</v>
      </c>
      <c r="D48" s="1129"/>
      <c r="E48" s="1129"/>
      <c r="F48" s="1129"/>
      <c r="G48" s="1129"/>
      <c r="H48" s="1129"/>
    </row>
    <row r="49" spans="1:8" x14ac:dyDescent="0.3">
      <c r="A49" s="3"/>
      <c r="B49" s="30" t="s">
        <v>87</v>
      </c>
      <c r="C49" s="884" t="s">
        <v>88</v>
      </c>
      <c r="D49" s="883">
        <v>0</v>
      </c>
      <c r="E49" s="883">
        <v>0</v>
      </c>
      <c r="F49" s="883">
        <v>0</v>
      </c>
      <c r="G49" s="883">
        <v>0</v>
      </c>
      <c r="H49" s="883">
        <v>0</v>
      </c>
    </row>
    <row r="50" spans="1:8" x14ac:dyDescent="0.3">
      <c r="A50" s="3"/>
      <c r="B50" s="30" t="s">
        <v>89</v>
      </c>
      <c r="C50" s="884" t="s">
        <v>90</v>
      </c>
      <c r="D50" s="883">
        <v>0</v>
      </c>
      <c r="E50" s="883">
        <v>0</v>
      </c>
      <c r="F50" s="883">
        <v>0</v>
      </c>
      <c r="G50" s="883">
        <v>0</v>
      </c>
      <c r="H50" s="883">
        <v>0</v>
      </c>
    </row>
    <row r="51" spans="1:8" x14ac:dyDescent="0.3">
      <c r="A51" s="3"/>
      <c r="B51" s="24"/>
      <c r="C51" s="1122" t="s">
        <v>91</v>
      </c>
      <c r="D51" s="1123"/>
      <c r="E51" s="1123"/>
      <c r="F51" s="1123"/>
      <c r="G51" s="1123"/>
      <c r="H51" s="1123"/>
    </row>
    <row r="52" spans="1:8" x14ac:dyDescent="0.3">
      <c r="A52" s="3"/>
      <c r="B52" s="14">
        <v>15</v>
      </c>
      <c r="C52" s="25" t="s">
        <v>92</v>
      </c>
      <c r="D52" s="787">
        <v>379356659.55625999</v>
      </c>
      <c r="E52" s="787">
        <v>6754166.0563400006</v>
      </c>
      <c r="F52" s="787">
        <v>5268772.273</v>
      </c>
      <c r="G52" s="787">
        <v>5549280.2897899998</v>
      </c>
      <c r="H52" s="787">
        <v>4107613.2078200001</v>
      </c>
    </row>
    <row r="53" spans="1:8" x14ac:dyDescent="0.3">
      <c r="A53" s="3"/>
      <c r="B53" s="30" t="s">
        <v>93</v>
      </c>
      <c r="C53" s="32" t="s">
        <v>94</v>
      </c>
      <c r="D53" s="787">
        <v>268176476.036192</v>
      </c>
      <c r="E53" s="787">
        <v>5692526.2879710011</v>
      </c>
      <c r="F53" s="787">
        <v>1572746.9236044998</v>
      </c>
      <c r="G53" s="787">
        <v>1345930.6401875</v>
      </c>
      <c r="H53" s="787">
        <v>1063620.1981494999</v>
      </c>
    </row>
    <row r="54" spans="1:8" x14ac:dyDescent="0.3">
      <c r="A54" s="3"/>
      <c r="B54" s="30" t="s">
        <v>95</v>
      </c>
      <c r="C54" s="32" t="s">
        <v>96</v>
      </c>
      <c r="D54" s="787">
        <v>21612391.642590001</v>
      </c>
      <c r="E54" s="787">
        <v>535920.29216999991</v>
      </c>
      <c r="F54" s="787">
        <v>488626.38095500006</v>
      </c>
      <c r="G54" s="787">
        <v>482529.33920500003</v>
      </c>
      <c r="H54" s="787">
        <v>443035.41857499996</v>
      </c>
    </row>
    <row r="55" spans="1:8" x14ac:dyDescent="0.3">
      <c r="A55" s="3"/>
      <c r="B55" s="14">
        <v>16</v>
      </c>
      <c r="C55" s="25" t="s">
        <v>97</v>
      </c>
      <c r="D55" s="787">
        <v>246564084.39360201</v>
      </c>
      <c r="E55" s="787">
        <v>5156605.9958010009</v>
      </c>
      <c r="F55" s="787">
        <v>1084120.5426494998</v>
      </c>
      <c r="G55" s="787">
        <v>863401.30098249996</v>
      </c>
      <c r="H55" s="787">
        <v>620584.77957449993</v>
      </c>
    </row>
    <row r="56" spans="1:8" x14ac:dyDescent="0.3">
      <c r="A56" s="3"/>
      <c r="B56" s="14">
        <v>17</v>
      </c>
      <c r="C56" s="25" t="s">
        <v>98</v>
      </c>
      <c r="D56" s="882">
        <v>153.85722559278901</v>
      </c>
      <c r="E56" s="882">
        <v>130.98084402492424</v>
      </c>
      <c r="F56" s="882">
        <v>485.99505919549898</v>
      </c>
      <c r="G56" s="882">
        <v>642.72317906809326</v>
      </c>
      <c r="H56" s="882">
        <v>661.89396566192897</v>
      </c>
    </row>
    <row r="57" spans="1:8" x14ac:dyDescent="0.3">
      <c r="A57" s="3"/>
      <c r="B57" s="24"/>
      <c r="C57" s="1122" t="s">
        <v>99</v>
      </c>
      <c r="D57" s="1123"/>
      <c r="E57" s="1123"/>
      <c r="F57" s="1123"/>
      <c r="G57" s="1123"/>
      <c r="H57" s="1123"/>
    </row>
    <row r="58" spans="1:8" x14ac:dyDescent="0.3">
      <c r="A58" s="3"/>
      <c r="B58" s="14">
        <v>18</v>
      </c>
      <c r="C58" s="25" t="s">
        <v>100</v>
      </c>
      <c r="D58" s="787">
        <v>1438623708.20644</v>
      </c>
      <c r="E58" s="787">
        <v>74061465.472526997</v>
      </c>
      <c r="F58" s="787">
        <v>67182969.662017494</v>
      </c>
      <c r="G58" s="787">
        <v>65781084.771934003</v>
      </c>
      <c r="H58" s="787">
        <v>66232624.3650195</v>
      </c>
    </row>
    <row r="59" spans="1:8" x14ac:dyDescent="0.3">
      <c r="A59" s="3"/>
      <c r="B59" s="14">
        <v>19</v>
      </c>
      <c r="C59" s="15" t="s">
        <v>101</v>
      </c>
      <c r="D59" s="787">
        <v>900550239.271631</v>
      </c>
      <c r="E59" s="787">
        <v>56956529.576078497</v>
      </c>
      <c r="F59" s="787">
        <v>51085904.684487008</v>
      </c>
      <c r="G59" s="787">
        <v>48740011.299630508</v>
      </c>
      <c r="H59" s="787">
        <v>47298779.214495003</v>
      </c>
    </row>
    <row r="60" spans="1:8" x14ac:dyDescent="0.3">
      <c r="A60" s="3"/>
      <c r="B60" s="14">
        <v>20</v>
      </c>
      <c r="C60" s="25" t="s">
        <v>102</v>
      </c>
      <c r="D60" s="882">
        <v>159.74941157863699</v>
      </c>
      <c r="E60" s="882">
        <v>130.03156270889201</v>
      </c>
      <c r="F60" s="882">
        <v>131.509797226746</v>
      </c>
      <c r="G60" s="882">
        <v>134.96321198520667</v>
      </c>
      <c r="H60" s="882">
        <v>140.03030409022099</v>
      </c>
    </row>
    <row r="61" spans="1:8" x14ac:dyDescent="0.3">
      <c r="A61" s="3"/>
    </row>
    <row r="62" spans="1:8" x14ac:dyDescent="0.3">
      <c r="A62" s="3"/>
    </row>
    <row r="63" spans="1:8" x14ac:dyDescent="0.3">
      <c r="A63" s="3"/>
    </row>
    <row r="64" spans="1:8" x14ac:dyDescent="0.3">
      <c r="A64" s="3"/>
    </row>
    <row r="65" spans="1:1" x14ac:dyDescent="0.3">
      <c r="A65" s="3"/>
    </row>
    <row r="66" spans="1:1" x14ac:dyDescent="0.3">
      <c r="A66" s="3"/>
    </row>
    <row r="67" spans="1:1" x14ac:dyDescent="0.3">
      <c r="A67" s="3"/>
    </row>
    <row r="68" spans="1:1" x14ac:dyDescent="0.3">
      <c r="A68" s="3"/>
    </row>
    <row r="69" spans="1:1" x14ac:dyDescent="0.3">
      <c r="A69" s="3"/>
    </row>
    <row r="70" spans="1:1" x14ac:dyDescent="0.3">
      <c r="A70" s="3"/>
    </row>
    <row r="71" spans="1:1" x14ac:dyDescent="0.3">
      <c r="A71" s="3"/>
    </row>
    <row r="72" spans="1:1" x14ac:dyDescent="0.3">
      <c r="A72" s="3"/>
    </row>
    <row r="73" spans="1:1" x14ac:dyDescent="0.3">
      <c r="A73" s="3"/>
    </row>
    <row r="74" spans="1:1" x14ac:dyDescent="0.3">
      <c r="A74" s="3"/>
    </row>
    <row r="75" spans="1:1" x14ac:dyDescent="0.3">
      <c r="A75" s="3"/>
    </row>
    <row r="76" spans="1:1" x14ac:dyDescent="0.3">
      <c r="A76" s="3"/>
    </row>
    <row r="77" spans="1:1" x14ac:dyDescent="0.3">
      <c r="A77" s="3"/>
    </row>
    <row r="78" spans="1:1" x14ac:dyDescent="0.3">
      <c r="A78" s="3"/>
    </row>
    <row r="79" spans="1:1" x14ac:dyDescent="0.3">
      <c r="A79" s="3"/>
    </row>
    <row r="80" spans="1:1" x14ac:dyDescent="0.3">
      <c r="A80" s="3"/>
    </row>
    <row r="81" spans="1:1" x14ac:dyDescent="0.3">
      <c r="A81" s="3"/>
    </row>
    <row r="82" spans="1:1" x14ac:dyDescent="0.3">
      <c r="A82" s="3"/>
    </row>
    <row r="83" spans="1:1" x14ac:dyDescent="0.3">
      <c r="A83" s="3"/>
    </row>
    <row r="84" spans="1:1" x14ac:dyDescent="0.3">
      <c r="A84" s="3"/>
    </row>
    <row r="85" spans="1:1" x14ac:dyDescent="0.3">
      <c r="A85" s="3"/>
    </row>
    <row r="86" spans="1:1" x14ac:dyDescent="0.3">
      <c r="A86" s="3"/>
    </row>
    <row r="87" spans="1:1" x14ac:dyDescent="0.3">
      <c r="A87" s="3"/>
    </row>
    <row r="88" spans="1:1" x14ac:dyDescent="0.3">
      <c r="A88" s="3"/>
    </row>
    <row r="89" spans="1:1" x14ac:dyDescent="0.3">
      <c r="A89" s="3"/>
    </row>
    <row r="90" spans="1:1" x14ac:dyDescent="0.3">
      <c r="A90" s="3"/>
    </row>
    <row r="91" spans="1:1" x14ac:dyDescent="0.3">
      <c r="A91" s="3"/>
    </row>
    <row r="92" spans="1:1" x14ac:dyDescent="0.3">
      <c r="A92" s="3"/>
    </row>
    <row r="93" spans="1:1" x14ac:dyDescent="0.3">
      <c r="A93" s="3"/>
    </row>
    <row r="94" spans="1:1" x14ac:dyDescent="0.3">
      <c r="A94" s="3"/>
    </row>
    <row r="95" spans="1:1" x14ac:dyDescent="0.3">
      <c r="A95" s="3"/>
    </row>
    <row r="96" spans="1:1" x14ac:dyDescent="0.3">
      <c r="A96" s="3"/>
    </row>
    <row r="97" spans="1:1" x14ac:dyDescent="0.3">
      <c r="A97" s="3"/>
    </row>
    <row r="98" spans="1:1" x14ac:dyDescent="0.3">
      <c r="A98" s="3"/>
    </row>
    <row r="99" spans="1:1" x14ac:dyDescent="0.3">
      <c r="A99" s="3"/>
    </row>
    <row r="100" spans="1:1" x14ac:dyDescent="0.3">
      <c r="A100" s="3"/>
    </row>
    <row r="101" spans="1:1" x14ac:dyDescent="0.3">
      <c r="A101" s="3"/>
    </row>
    <row r="102" spans="1:1" x14ac:dyDescent="0.3">
      <c r="A102" s="3"/>
    </row>
    <row r="103" spans="1:1" x14ac:dyDescent="0.3">
      <c r="A103" s="3"/>
    </row>
    <row r="104" spans="1:1" x14ac:dyDescent="0.3">
      <c r="A104" s="3"/>
    </row>
    <row r="105" spans="1:1" x14ac:dyDescent="0.3">
      <c r="A105" s="3"/>
    </row>
    <row r="106" spans="1:1" x14ac:dyDescent="0.3">
      <c r="A106" s="3"/>
    </row>
    <row r="107" spans="1:1" x14ac:dyDescent="0.3">
      <c r="A107" s="3"/>
    </row>
    <row r="108" spans="1:1" x14ac:dyDescent="0.3">
      <c r="A108" s="3"/>
    </row>
    <row r="109" spans="1:1" x14ac:dyDescent="0.3">
      <c r="A109" s="3"/>
    </row>
    <row r="110" spans="1:1" x14ac:dyDescent="0.3">
      <c r="A110" s="3"/>
    </row>
    <row r="111" spans="1:1" x14ac:dyDescent="0.3">
      <c r="A111" s="3"/>
    </row>
    <row r="112" spans="1:1" x14ac:dyDescent="0.3">
      <c r="A112" s="3"/>
    </row>
    <row r="113" spans="1:9" x14ac:dyDescent="0.3">
      <c r="A113" s="3"/>
    </row>
    <row r="114" spans="1:9" x14ac:dyDescent="0.3">
      <c r="A114" s="3"/>
      <c r="B114" s="3"/>
      <c r="C114" s="3"/>
      <c r="D114" s="3"/>
      <c r="E114" s="3"/>
      <c r="F114" s="3"/>
      <c r="G114" s="3"/>
      <c r="H114" s="3"/>
      <c r="I114" s="3"/>
    </row>
    <row r="115" spans="1:9" x14ac:dyDescent="0.3">
      <c r="A115" s="3"/>
      <c r="B115" s="3"/>
      <c r="C115" s="3"/>
      <c r="D115" s="3"/>
      <c r="E115" s="3"/>
      <c r="F115" s="3"/>
      <c r="G115" s="3"/>
      <c r="H115" s="3"/>
      <c r="I115" s="3"/>
    </row>
    <row r="116" spans="1:9" x14ac:dyDescent="0.3">
      <c r="A116" s="3"/>
      <c r="B116" s="3"/>
      <c r="C116" s="3"/>
      <c r="D116" s="3"/>
      <c r="E116" s="3"/>
      <c r="F116" s="3"/>
      <c r="G116" s="3"/>
      <c r="H116" s="3"/>
      <c r="I116" s="3"/>
    </row>
    <row r="117" spans="1:9" x14ac:dyDescent="0.3">
      <c r="A117" s="3"/>
      <c r="B117" s="3"/>
      <c r="C117" s="3"/>
      <c r="D117" s="3"/>
      <c r="E117" s="3"/>
      <c r="F117" s="3"/>
      <c r="G117" s="3"/>
      <c r="H117" s="3"/>
      <c r="I117" s="3"/>
    </row>
    <row r="118" spans="1:9" x14ac:dyDescent="0.3">
      <c r="A118" s="3"/>
      <c r="B118" s="3"/>
      <c r="C118" s="3"/>
      <c r="D118" s="3"/>
      <c r="E118" s="3"/>
      <c r="F118" s="3"/>
      <c r="G118" s="3"/>
      <c r="H118" s="3"/>
      <c r="I118" s="3"/>
    </row>
    <row r="119" spans="1:9" x14ac:dyDescent="0.3">
      <c r="A119" s="3"/>
      <c r="B119" s="3"/>
      <c r="C119" s="3"/>
      <c r="D119" s="3"/>
      <c r="E119" s="3"/>
      <c r="F119" s="3"/>
      <c r="G119" s="3"/>
      <c r="H119" s="3"/>
      <c r="I119" s="3"/>
    </row>
    <row r="120" spans="1:9" x14ac:dyDescent="0.3">
      <c r="A120" s="3"/>
      <c r="B120" s="3"/>
      <c r="C120" s="3"/>
      <c r="D120" s="3"/>
      <c r="E120" s="3"/>
      <c r="F120" s="3"/>
      <c r="G120" s="3"/>
      <c r="H120" s="3"/>
      <c r="I120" s="3"/>
    </row>
    <row r="121" spans="1:9" x14ac:dyDescent="0.3">
      <c r="A121" s="3"/>
      <c r="B121" s="3"/>
      <c r="C121" s="3"/>
      <c r="D121" s="3"/>
      <c r="E121" s="3"/>
      <c r="F121" s="3"/>
      <c r="G121" s="3"/>
      <c r="H121" s="3"/>
      <c r="I121" s="3"/>
    </row>
    <row r="122" spans="1:9" x14ac:dyDescent="0.3">
      <c r="A122" s="3"/>
      <c r="B122" s="3"/>
      <c r="C122" s="3"/>
      <c r="D122" s="3"/>
      <c r="E122" s="3"/>
      <c r="F122" s="3"/>
      <c r="G122" s="3"/>
      <c r="H122" s="3"/>
      <c r="I122" s="3"/>
    </row>
    <row r="123" spans="1:9" x14ac:dyDescent="0.3">
      <c r="A123" s="3"/>
      <c r="B123" s="3"/>
      <c r="C123" s="3"/>
      <c r="D123" s="3"/>
      <c r="E123" s="3"/>
      <c r="F123" s="3"/>
      <c r="G123" s="3"/>
      <c r="H123" s="3"/>
      <c r="I123" s="3"/>
    </row>
    <row r="124" spans="1:9" x14ac:dyDescent="0.3">
      <c r="A124" s="3"/>
      <c r="B124" s="3"/>
      <c r="C124" s="3"/>
      <c r="D124" s="3"/>
      <c r="E124" s="3"/>
      <c r="F124" s="3"/>
      <c r="G124" s="3"/>
      <c r="H124" s="3"/>
      <c r="I124" s="3"/>
    </row>
    <row r="125" spans="1:9" x14ac:dyDescent="0.3">
      <c r="A125" s="3"/>
      <c r="B125" s="3"/>
      <c r="C125" s="3"/>
      <c r="D125" s="3"/>
      <c r="E125" s="3"/>
      <c r="F125" s="3"/>
      <c r="G125" s="3"/>
      <c r="H125" s="3"/>
      <c r="I125" s="3"/>
    </row>
    <row r="126" spans="1:9" x14ac:dyDescent="0.3">
      <c r="A126" s="3"/>
      <c r="B126" s="3"/>
      <c r="C126" s="3"/>
      <c r="D126" s="3"/>
      <c r="E126" s="3"/>
      <c r="F126" s="3"/>
      <c r="G126" s="3"/>
      <c r="H126" s="3"/>
      <c r="I126" s="3"/>
    </row>
    <row r="127" spans="1:9" x14ac:dyDescent="0.3">
      <c r="A127" s="3"/>
      <c r="B127" s="3"/>
      <c r="C127" s="3"/>
      <c r="D127" s="3"/>
      <c r="E127" s="3"/>
      <c r="F127" s="3"/>
      <c r="G127" s="3"/>
      <c r="H127" s="3"/>
      <c r="I127" s="3"/>
    </row>
    <row r="128" spans="1:9" x14ac:dyDescent="0.3">
      <c r="A128" s="3"/>
      <c r="B128" s="3"/>
      <c r="C128" s="3"/>
      <c r="D128" s="3"/>
      <c r="E128" s="3"/>
      <c r="F128" s="3"/>
      <c r="G128" s="3"/>
      <c r="H128" s="3"/>
      <c r="I128" s="3"/>
    </row>
    <row r="129" spans="1:9" x14ac:dyDescent="0.3">
      <c r="A129" s="3"/>
      <c r="B129" s="3"/>
      <c r="C129" s="3"/>
      <c r="D129" s="3"/>
      <c r="E129" s="3"/>
      <c r="F129" s="3"/>
      <c r="G129" s="3"/>
      <c r="H129" s="3"/>
      <c r="I129" s="3"/>
    </row>
    <row r="130" spans="1:9" x14ac:dyDescent="0.3">
      <c r="A130" s="3"/>
      <c r="B130" s="3"/>
      <c r="C130" s="3"/>
      <c r="D130" s="3"/>
      <c r="E130" s="3"/>
      <c r="F130" s="3"/>
      <c r="G130" s="3"/>
      <c r="H130" s="3"/>
      <c r="I130" s="3"/>
    </row>
    <row r="131" spans="1:9" x14ac:dyDescent="0.3">
      <c r="A131" s="3"/>
      <c r="B131" s="3"/>
      <c r="C131" s="3"/>
      <c r="D131" s="3"/>
      <c r="E131" s="3"/>
      <c r="F131" s="3"/>
      <c r="G131" s="3"/>
      <c r="H131" s="3"/>
      <c r="I131" s="3"/>
    </row>
    <row r="132" spans="1:9" x14ac:dyDescent="0.3">
      <c r="A132" s="3"/>
      <c r="B132" s="3"/>
      <c r="C132" s="3"/>
      <c r="D132" s="3"/>
      <c r="E132" s="3"/>
      <c r="F132" s="3"/>
      <c r="G132" s="3"/>
      <c r="H132" s="3"/>
      <c r="I132" s="3"/>
    </row>
    <row r="133" spans="1:9" x14ac:dyDescent="0.3">
      <c r="A133" s="3"/>
      <c r="B133" s="3"/>
      <c r="C133" s="3"/>
      <c r="D133" s="3"/>
      <c r="E133" s="3"/>
      <c r="F133" s="3"/>
      <c r="G133" s="3"/>
      <c r="H133" s="3"/>
      <c r="I133" s="3"/>
    </row>
    <row r="134" spans="1:9" x14ac:dyDescent="0.3">
      <c r="A134" s="3"/>
      <c r="B134" s="3"/>
      <c r="C134" s="3"/>
      <c r="D134" s="3"/>
      <c r="E134" s="3"/>
      <c r="F134" s="3"/>
      <c r="G134" s="3"/>
      <c r="H134" s="3"/>
      <c r="I134" s="3"/>
    </row>
    <row r="135" spans="1:9" x14ac:dyDescent="0.3">
      <c r="A135" s="3"/>
      <c r="B135" s="3"/>
      <c r="C135" s="3"/>
      <c r="D135" s="3"/>
      <c r="E135" s="3"/>
      <c r="F135" s="3"/>
      <c r="G135" s="3"/>
      <c r="H135" s="3"/>
      <c r="I135" s="3"/>
    </row>
    <row r="136" spans="1:9" x14ac:dyDescent="0.3">
      <c r="A136" s="3"/>
      <c r="B136" s="3"/>
      <c r="C136" s="3"/>
      <c r="D136" s="3"/>
      <c r="E136" s="3"/>
      <c r="F136" s="3"/>
      <c r="G136" s="3"/>
      <c r="H136" s="3"/>
      <c r="I136" s="3"/>
    </row>
    <row r="137" spans="1:9" x14ac:dyDescent="0.3">
      <c r="B137" s="3"/>
      <c r="C137" s="3"/>
      <c r="D137" s="3"/>
      <c r="E137" s="3"/>
      <c r="F137" s="3"/>
      <c r="G137" s="3"/>
      <c r="H137" s="3"/>
      <c r="I137" s="3"/>
    </row>
    <row r="138" spans="1:9" x14ac:dyDescent="0.3">
      <c r="B138" s="3"/>
      <c r="C138" s="3"/>
      <c r="D138" s="3"/>
      <c r="E138" s="3"/>
      <c r="F138" s="3"/>
      <c r="G138" s="3"/>
      <c r="H138" s="3"/>
      <c r="I138" s="3"/>
    </row>
    <row r="139" spans="1:9" x14ac:dyDescent="0.3">
      <c r="B139" s="3"/>
      <c r="C139" s="3"/>
      <c r="D139" s="3"/>
      <c r="E139" s="3"/>
      <c r="F139" s="3"/>
      <c r="G139" s="3"/>
      <c r="H139" s="3"/>
      <c r="I139" s="3"/>
    </row>
    <row r="140" spans="1:9" x14ac:dyDescent="0.3">
      <c r="B140" s="3"/>
      <c r="C140" s="3"/>
      <c r="D140" s="3"/>
      <c r="E140" s="3"/>
      <c r="F140" s="3"/>
      <c r="G140" s="3"/>
      <c r="H140" s="3"/>
      <c r="I140" s="3"/>
    </row>
    <row r="141" spans="1:9" x14ac:dyDescent="0.3">
      <c r="B141" s="3"/>
      <c r="C141" s="3"/>
      <c r="D141" s="3"/>
      <c r="E141" s="3"/>
      <c r="F141" s="3"/>
      <c r="G141" s="3"/>
      <c r="H141" s="3"/>
      <c r="I141" s="3"/>
    </row>
    <row r="142" spans="1:9" x14ac:dyDescent="0.3">
      <c r="B142" s="3"/>
      <c r="C142" s="3"/>
      <c r="D142" s="3"/>
      <c r="E142" s="3"/>
      <c r="F142" s="3"/>
      <c r="G142" s="3"/>
      <c r="H142" s="3"/>
      <c r="I142" s="3"/>
    </row>
    <row r="143" spans="1:9" x14ac:dyDescent="0.3">
      <c r="B143" s="3"/>
      <c r="C143" s="3"/>
      <c r="D143" s="3"/>
      <c r="E143" s="3"/>
      <c r="F143" s="3"/>
      <c r="G143" s="3"/>
      <c r="H143" s="3"/>
      <c r="I143" s="3"/>
    </row>
  </sheetData>
  <mergeCells count="10">
    <mergeCell ref="C41:H41"/>
    <mergeCell ref="C51:H51"/>
    <mergeCell ref="C57:H57"/>
    <mergeCell ref="C9:H9"/>
    <mergeCell ref="C13:H13"/>
    <mergeCell ref="C16:H16"/>
    <mergeCell ref="C26:H26"/>
    <mergeCell ref="C31:H31"/>
    <mergeCell ref="C44:H44"/>
    <mergeCell ref="C48:H48"/>
  </mergeCells>
  <pageMargins left="0.70866141732283472" right="0.70866141732283472" top="0.74803149606299213" bottom="0.74803149606299213" header="0.31496062992125984" footer="0.31496062992125984"/>
  <pageSetup paperSize="9" scale="53" orientation="landscape" r:id="rId1"/>
  <headerFooter>
    <oddHeader>&amp;CCS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sheetPr>
  <dimension ref="A1:T28"/>
  <sheetViews>
    <sheetView showGridLines="0" view="pageLayout" zoomScaleNormal="100" workbookViewId="0">
      <selection activeCell="B17" sqref="B17:C17"/>
    </sheetView>
  </sheetViews>
  <sheetFormatPr defaultColWidth="9.109375" defaultRowHeight="14.4" x14ac:dyDescent="0.3"/>
  <cols>
    <col min="2" max="2" width="20.5546875" customWidth="1"/>
    <col min="3" max="3" width="29.33203125" customWidth="1"/>
    <col min="4" max="10" width="10.6640625" customWidth="1"/>
  </cols>
  <sheetData>
    <row r="1" spans="1:13" ht="40.950000000000003" customHeight="1" x14ac:dyDescent="0.35">
      <c r="A1" s="1452" t="s">
        <v>1550</v>
      </c>
      <c r="B1" s="1451"/>
      <c r="C1" s="1451"/>
      <c r="D1" s="1451"/>
      <c r="E1" s="1451"/>
      <c r="F1" s="1451"/>
      <c r="G1" s="1451"/>
      <c r="H1" s="1451"/>
      <c r="I1" s="1451"/>
      <c r="J1" s="1451"/>
    </row>
    <row r="2" spans="1:13" ht="15.6" x14ac:dyDescent="0.3">
      <c r="A2" s="732" t="s">
        <v>226</v>
      </c>
      <c r="E2" s="428"/>
    </row>
    <row r="3" spans="1:13" x14ac:dyDescent="0.3">
      <c r="B3" s="77"/>
      <c r="C3" s="421"/>
      <c r="D3" s="429"/>
      <c r="E3" s="421"/>
      <c r="F3" s="421"/>
      <c r="G3" s="421"/>
      <c r="H3" s="421"/>
      <c r="I3" s="421"/>
      <c r="J3" s="421"/>
      <c r="M3" s="142"/>
    </row>
    <row r="4" spans="1:13" ht="20.100000000000001" customHeight="1" x14ac:dyDescent="0.3">
      <c r="B4" s="242"/>
      <c r="C4" s="21"/>
      <c r="D4" s="30" t="s">
        <v>6</v>
      </c>
      <c r="E4" s="30" t="s">
        <v>7</v>
      </c>
      <c r="F4" s="30" t="s">
        <v>8</v>
      </c>
      <c r="G4" s="30" t="s">
        <v>43</v>
      </c>
      <c r="H4" s="30" t="s">
        <v>44</v>
      </c>
      <c r="I4" s="30" t="s">
        <v>162</v>
      </c>
      <c r="J4" s="30" t="s">
        <v>163</v>
      </c>
    </row>
    <row r="5" spans="1:13" ht="20.100000000000001" customHeight="1" x14ac:dyDescent="0.3">
      <c r="B5" s="1385"/>
      <c r="C5" s="1142" t="s">
        <v>1583</v>
      </c>
      <c r="D5" s="1459" t="s">
        <v>103</v>
      </c>
      <c r="E5" s="1394" t="s">
        <v>1435</v>
      </c>
      <c r="F5" s="1394" t="s">
        <v>1436</v>
      </c>
      <c r="G5" s="1394" t="s">
        <v>1437</v>
      </c>
      <c r="H5" s="1394" t="s">
        <v>1438</v>
      </c>
      <c r="I5" s="1394" t="s">
        <v>1575</v>
      </c>
      <c r="J5" s="1394" t="s">
        <v>1584</v>
      </c>
    </row>
    <row r="6" spans="1:13" ht="81" customHeight="1" x14ac:dyDescent="0.3">
      <c r="A6" s="430"/>
      <c r="B6" s="1385"/>
      <c r="C6" s="1142"/>
      <c r="D6" s="1460"/>
      <c r="E6" s="1395"/>
      <c r="F6" s="1395"/>
      <c r="G6" s="1395"/>
      <c r="H6" s="1395"/>
      <c r="I6" s="1395"/>
      <c r="J6" s="1395"/>
    </row>
    <row r="7" spans="1:13" ht="34.5" customHeight="1" x14ac:dyDescent="0.3">
      <c r="A7" s="124" t="s">
        <v>1585</v>
      </c>
      <c r="B7" s="42" t="s">
        <v>1443</v>
      </c>
      <c r="C7" s="21"/>
      <c r="D7" s="42"/>
      <c r="E7" s="42"/>
      <c r="F7" s="42"/>
      <c r="G7" s="42"/>
      <c r="H7" s="42"/>
      <c r="I7" s="42"/>
      <c r="J7" s="42"/>
    </row>
    <row r="8" spans="1:13" ht="20.100000000000001" customHeight="1" x14ac:dyDescent="0.3">
      <c r="A8" s="431">
        <v>1</v>
      </c>
      <c r="B8" s="42"/>
      <c r="C8" s="21" t="s">
        <v>1444</v>
      </c>
      <c r="D8" s="42"/>
      <c r="E8" s="42"/>
      <c r="F8" s="42"/>
      <c r="G8" s="42"/>
      <c r="H8" s="42"/>
      <c r="I8" s="42"/>
      <c r="J8" s="42"/>
    </row>
    <row r="9" spans="1:13" ht="20.100000000000001" customHeight="1" x14ac:dyDescent="0.3">
      <c r="A9" s="431">
        <v>2</v>
      </c>
      <c r="B9" s="42"/>
      <c r="C9" s="21" t="s">
        <v>1447</v>
      </c>
      <c r="D9" s="42"/>
      <c r="E9" s="42"/>
      <c r="F9" s="42"/>
      <c r="G9" s="42"/>
      <c r="H9" s="42"/>
      <c r="I9" s="42"/>
      <c r="J9" s="42"/>
    </row>
    <row r="10" spans="1:13" ht="20.100000000000001" customHeight="1" x14ac:dyDescent="0.3">
      <c r="A10" s="431">
        <v>3</v>
      </c>
      <c r="B10" s="42"/>
      <c r="C10" s="21" t="s">
        <v>1448</v>
      </c>
      <c r="D10" s="42"/>
      <c r="E10" s="42"/>
      <c r="F10" s="42"/>
      <c r="G10" s="42"/>
      <c r="H10" s="42"/>
      <c r="I10" s="42"/>
      <c r="J10" s="42"/>
    </row>
    <row r="11" spans="1:13" ht="20.100000000000001" customHeight="1" x14ac:dyDescent="0.3">
      <c r="A11" s="431">
        <v>4</v>
      </c>
      <c r="B11" s="42"/>
      <c r="C11" s="21" t="s">
        <v>1449</v>
      </c>
      <c r="D11" s="42"/>
      <c r="E11" s="42"/>
      <c r="F11" s="42"/>
      <c r="G11" s="42"/>
      <c r="H11" s="42"/>
      <c r="I11" s="42"/>
      <c r="J11" s="42"/>
    </row>
    <row r="12" spans="1:13" ht="20.100000000000001" customHeight="1" x14ac:dyDescent="0.3">
      <c r="A12" s="431">
        <v>5</v>
      </c>
      <c r="B12" s="42"/>
      <c r="C12" s="21" t="s">
        <v>1450</v>
      </c>
      <c r="D12" s="42"/>
      <c r="E12" s="42"/>
      <c r="F12" s="42"/>
      <c r="G12" s="42"/>
      <c r="H12" s="42"/>
      <c r="I12" s="42"/>
      <c r="J12" s="42"/>
    </row>
    <row r="13" spans="1:13" ht="20.100000000000001" customHeight="1" x14ac:dyDescent="0.3">
      <c r="A13" s="431">
        <v>6</v>
      </c>
      <c r="B13" s="42"/>
      <c r="C13" s="21" t="s">
        <v>1453</v>
      </c>
      <c r="D13" s="42"/>
      <c r="E13" s="42"/>
      <c r="F13" s="42"/>
      <c r="G13" s="42"/>
      <c r="H13" s="42"/>
      <c r="I13" s="42"/>
      <c r="J13" s="42"/>
    </row>
    <row r="14" spans="1:13" ht="20.100000000000001" customHeight="1" x14ac:dyDescent="0.3">
      <c r="A14" s="431">
        <v>7</v>
      </c>
      <c r="B14" s="42"/>
      <c r="C14" s="21" t="s">
        <v>1456</v>
      </c>
      <c r="D14" s="42"/>
      <c r="E14" s="42"/>
      <c r="F14" s="42"/>
      <c r="G14" s="42"/>
      <c r="H14" s="42"/>
      <c r="I14" s="42"/>
      <c r="J14" s="42"/>
    </row>
    <row r="15" spans="1:13" ht="20.100000000000001" customHeight="1" x14ac:dyDescent="0.3">
      <c r="A15" s="431">
        <v>8</v>
      </c>
      <c r="B15" s="42"/>
      <c r="C15" s="21" t="s">
        <v>1460</v>
      </c>
      <c r="D15" s="42"/>
      <c r="E15" s="42"/>
      <c r="F15" s="42"/>
      <c r="G15" s="42"/>
      <c r="H15" s="42"/>
      <c r="I15" s="42"/>
      <c r="J15" s="42"/>
    </row>
    <row r="16" spans="1:13" ht="20.100000000000001" customHeight="1" x14ac:dyDescent="0.3">
      <c r="A16" s="431" t="s">
        <v>1336</v>
      </c>
      <c r="B16" s="42"/>
      <c r="C16" s="30" t="s">
        <v>1586</v>
      </c>
      <c r="D16" s="42"/>
      <c r="E16" s="42"/>
      <c r="F16" s="42"/>
      <c r="G16" s="42"/>
      <c r="H16" s="42"/>
      <c r="I16" s="42"/>
      <c r="J16" s="42"/>
    </row>
    <row r="17" spans="1:20" ht="27" customHeight="1" x14ac:dyDescent="0.3">
      <c r="A17" s="432" t="s">
        <v>1587</v>
      </c>
      <c r="B17" s="1458" t="s">
        <v>1588</v>
      </c>
      <c r="C17" s="1458"/>
      <c r="D17" s="42"/>
      <c r="E17" s="42"/>
      <c r="F17" s="42"/>
      <c r="G17" s="42"/>
      <c r="H17" s="42"/>
      <c r="I17" s="42"/>
      <c r="J17" s="42"/>
    </row>
    <row r="18" spans="1:20" x14ac:dyDescent="0.3">
      <c r="B18" s="110"/>
    </row>
    <row r="27" spans="1:20" ht="23.4" x14ac:dyDescent="0.45">
      <c r="O27" s="423"/>
      <c r="P27" s="433"/>
      <c r="Q27" s="433"/>
      <c r="R27" s="433"/>
      <c r="S27" s="433"/>
      <c r="T27" s="433"/>
    </row>
    <row r="28" spans="1:20" x14ac:dyDescent="0.3">
      <c r="O28" s="142"/>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sheetPr>
  <dimension ref="A1:M18"/>
  <sheetViews>
    <sheetView showGridLines="0" view="pageLayout" zoomScaleNormal="100" workbookViewId="0">
      <selection activeCell="E18" sqref="E18"/>
    </sheetView>
  </sheetViews>
  <sheetFormatPr defaultColWidth="9.109375" defaultRowHeight="14.4" x14ac:dyDescent="0.3"/>
  <cols>
    <col min="1" max="1" width="4" customWidth="1"/>
    <col min="2" max="2" width="23.88671875" customWidth="1"/>
    <col min="3" max="10" width="14.44140625" customWidth="1"/>
  </cols>
  <sheetData>
    <row r="1" spans="1:10" ht="18" x14ac:dyDescent="0.35">
      <c r="A1" s="571" t="s">
        <v>1551</v>
      </c>
    </row>
    <row r="2" spans="1:10" ht="21" x14ac:dyDescent="0.4">
      <c r="A2" s="732" t="s">
        <v>1589</v>
      </c>
      <c r="B2" s="434"/>
    </row>
    <row r="4" spans="1:10" x14ac:dyDescent="0.3">
      <c r="B4" s="422"/>
      <c r="C4" s="688" t="s">
        <v>6</v>
      </c>
      <c r="D4" s="688" t="s">
        <v>7</v>
      </c>
      <c r="E4" s="688" t="s">
        <v>8</v>
      </c>
      <c r="F4" s="688" t="s">
        <v>43</v>
      </c>
      <c r="G4" s="688" t="s">
        <v>44</v>
      </c>
      <c r="H4" s="688" t="s">
        <v>162</v>
      </c>
      <c r="I4" s="688" t="s">
        <v>163</v>
      </c>
      <c r="J4" s="688" t="s">
        <v>197</v>
      </c>
    </row>
    <row r="5" spans="1:10" ht="15" customHeight="1" x14ac:dyDescent="0.3">
      <c r="B5" s="422"/>
      <c r="C5" s="1455" t="s">
        <v>1590</v>
      </c>
      <c r="D5" s="1455"/>
      <c r="E5" s="1455"/>
      <c r="F5" s="1455"/>
      <c r="G5" s="1461" t="s">
        <v>1591</v>
      </c>
      <c r="H5" s="1462"/>
      <c r="I5" s="1462"/>
      <c r="J5" s="1463"/>
    </row>
    <row r="6" spans="1:10" ht="27" customHeight="1" x14ac:dyDescent="0.3">
      <c r="A6" s="742"/>
      <c r="B6" s="1464" t="s">
        <v>1592</v>
      </c>
      <c r="C6" s="1455" t="s">
        <v>1593</v>
      </c>
      <c r="D6" s="1455"/>
      <c r="E6" s="1455" t="s">
        <v>1594</v>
      </c>
      <c r="F6" s="1455"/>
      <c r="G6" s="1461" t="s">
        <v>1593</v>
      </c>
      <c r="H6" s="1463"/>
      <c r="I6" s="1461" t="s">
        <v>1594</v>
      </c>
      <c r="J6" s="1463"/>
    </row>
    <row r="7" spans="1:10" x14ac:dyDescent="0.3">
      <c r="A7" s="742"/>
      <c r="B7" s="1464"/>
      <c r="C7" s="688" t="s">
        <v>1595</v>
      </c>
      <c r="D7" s="688" t="s">
        <v>1596</v>
      </c>
      <c r="E7" s="688" t="s">
        <v>1595</v>
      </c>
      <c r="F7" s="688" t="s">
        <v>1596</v>
      </c>
      <c r="G7" s="690" t="s">
        <v>1595</v>
      </c>
      <c r="H7" s="690" t="s">
        <v>1596</v>
      </c>
      <c r="I7" s="690" t="s">
        <v>1595</v>
      </c>
      <c r="J7" s="690" t="s">
        <v>1596</v>
      </c>
    </row>
    <row r="8" spans="1:10" x14ac:dyDescent="0.3">
      <c r="A8" s="743">
        <v>1</v>
      </c>
      <c r="B8" s="735" t="s">
        <v>1597</v>
      </c>
      <c r="C8" s="688"/>
      <c r="D8" s="688"/>
      <c r="E8" s="688"/>
      <c r="F8" s="688"/>
      <c r="G8" s="688"/>
      <c r="H8" s="688"/>
      <c r="I8" s="688"/>
      <c r="J8" s="688"/>
    </row>
    <row r="9" spans="1:10" x14ac:dyDescent="0.3">
      <c r="A9" s="743">
        <v>2</v>
      </c>
      <c r="B9" s="735" t="s">
        <v>1598</v>
      </c>
      <c r="C9" s="688"/>
      <c r="D9" s="688"/>
      <c r="E9" s="688"/>
      <c r="F9" s="688"/>
      <c r="G9" s="688"/>
      <c r="H9" s="688"/>
      <c r="I9" s="688"/>
      <c r="J9" s="688"/>
    </row>
    <row r="10" spans="1:10" x14ac:dyDescent="0.3">
      <c r="A10" s="743">
        <v>3</v>
      </c>
      <c r="B10" s="735" t="s">
        <v>1599</v>
      </c>
      <c r="C10" s="688"/>
      <c r="D10" s="688"/>
      <c r="E10" s="688"/>
      <c r="F10" s="688"/>
      <c r="G10" s="688"/>
      <c r="H10" s="688"/>
      <c r="I10" s="688"/>
      <c r="J10" s="688"/>
    </row>
    <row r="11" spans="1:10" x14ac:dyDescent="0.3">
      <c r="A11" s="743">
        <v>4</v>
      </c>
      <c r="B11" s="735" t="s">
        <v>1600</v>
      </c>
      <c r="C11" s="688"/>
      <c r="D11" s="688"/>
      <c r="E11" s="688"/>
      <c r="F11" s="688"/>
      <c r="G11" s="688"/>
      <c r="H11" s="688"/>
      <c r="I11" s="688"/>
      <c r="J11" s="688"/>
    </row>
    <row r="12" spans="1:10" x14ac:dyDescent="0.3">
      <c r="A12" s="743">
        <v>5</v>
      </c>
      <c r="B12" s="735" t="s">
        <v>1601</v>
      </c>
      <c r="C12" s="688"/>
      <c r="D12" s="688"/>
      <c r="E12" s="688"/>
      <c r="F12" s="688"/>
      <c r="G12" s="688"/>
      <c r="H12" s="688"/>
      <c r="I12" s="688"/>
      <c r="J12" s="688"/>
    </row>
    <row r="13" spans="1:10" x14ac:dyDescent="0.3">
      <c r="A13" s="743">
        <v>6</v>
      </c>
      <c r="B13" s="735" t="s">
        <v>1602</v>
      </c>
      <c r="C13" s="688"/>
      <c r="D13" s="688"/>
      <c r="E13" s="688"/>
      <c r="F13" s="688"/>
      <c r="G13" s="688"/>
      <c r="H13" s="688"/>
      <c r="I13" s="688"/>
      <c r="J13" s="688"/>
    </row>
    <row r="14" spans="1:10" x14ac:dyDescent="0.3">
      <c r="A14" s="743">
        <v>7</v>
      </c>
      <c r="B14" s="735" t="s">
        <v>1603</v>
      </c>
      <c r="C14" s="688"/>
      <c r="D14" s="688"/>
      <c r="E14" s="688"/>
      <c r="F14" s="688"/>
      <c r="G14" s="688"/>
      <c r="H14" s="688"/>
      <c r="I14" s="688"/>
      <c r="J14" s="688"/>
    </row>
    <row r="15" spans="1:10" x14ac:dyDescent="0.3">
      <c r="A15" s="743">
        <v>8</v>
      </c>
      <c r="B15" s="735" t="s">
        <v>887</v>
      </c>
      <c r="C15" s="688"/>
      <c r="D15" s="688"/>
      <c r="E15" s="688"/>
      <c r="F15" s="688"/>
      <c r="G15" s="688"/>
      <c r="H15" s="688"/>
      <c r="I15" s="688"/>
      <c r="J15" s="688"/>
    </row>
    <row r="16" spans="1:10" x14ac:dyDescent="0.3">
      <c r="A16" s="744">
        <v>9</v>
      </c>
      <c r="B16" s="569" t="s">
        <v>42</v>
      </c>
      <c r="C16" s="569"/>
      <c r="D16" s="569"/>
      <c r="E16" s="569"/>
      <c r="F16" s="569"/>
      <c r="G16" s="569"/>
      <c r="H16" s="569"/>
      <c r="I16" s="569"/>
      <c r="J16" s="569"/>
    </row>
    <row r="17" spans="2:13" x14ac:dyDescent="0.3">
      <c r="B17" s="72"/>
      <c r="C17" s="72"/>
      <c r="D17" s="72"/>
      <c r="E17" s="72"/>
      <c r="F17" s="72"/>
      <c r="G17" s="72"/>
      <c r="H17" s="72"/>
      <c r="I17" s="72"/>
      <c r="J17" s="72"/>
    </row>
    <row r="18" spans="2:13" x14ac:dyDescent="0.3">
      <c r="M18" s="29"/>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sheetPr>
  <dimension ref="A1:H15"/>
  <sheetViews>
    <sheetView showGridLines="0" view="pageLayout" zoomScaleNormal="100" workbookViewId="0"/>
  </sheetViews>
  <sheetFormatPr defaultColWidth="9.109375" defaultRowHeight="14.4" x14ac:dyDescent="0.3"/>
  <cols>
    <col min="2" max="2" width="37.44140625" customWidth="1"/>
    <col min="3" max="4" width="18.109375" customWidth="1"/>
  </cols>
  <sheetData>
    <row r="1" spans="1:8" ht="18" x14ac:dyDescent="0.35">
      <c r="A1" s="571" t="s">
        <v>1552</v>
      </c>
    </row>
    <row r="2" spans="1:8" ht="15.6" x14ac:dyDescent="0.3">
      <c r="A2" s="732" t="s">
        <v>226</v>
      </c>
    </row>
    <row r="3" spans="1:8" x14ac:dyDescent="0.3">
      <c r="B3" s="221"/>
      <c r="C3" s="399"/>
      <c r="D3" s="399"/>
    </row>
    <row r="4" spans="1:8" ht="20.100000000000001" customHeight="1" x14ac:dyDescent="0.3">
      <c r="B4" s="422"/>
      <c r="C4" s="690" t="s">
        <v>6</v>
      </c>
      <c r="D4" s="750" t="s">
        <v>7</v>
      </c>
    </row>
    <row r="5" spans="1:8" ht="20.100000000000001" customHeight="1" x14ac:dyDescent="0.3">
      <c r="B5" s="422"/>
      <c r="C5" s="751" t="s">
        <v>1604</v>
      </c>
      <c r="D5" s="688" t="s">
        <v>1605</v>
      </c>
    </row>
    <row r="6" spans="1:8" ht="20.100000000000001" customHeight="1" x14ac:dyDescent="0.3">
      <c r="A6" s="1465" t="s">
        <v>1606</v>
      </c>
      <c r="B6" s="1466"/>
      <c r="C6" s="745"/>
      <c r="D6" s="746"/>
      <c r="H6" s="29"/>
    </row>
    <row r="7" spans="1:8" ht="28.5" customHeight="1" x14ac:dyDescent="0.3">
      <c r="A7" s="719">
        <v>1</v>
      </c>
      <c r="B7" s="747" t="s">
        <v>1607</v>
      </c>
      <c r="C7" s="704"/>
      <c r="D7" s="704"/>
    </row>
    <row r="8" spans="1:8" ht="30" customHeight="1" x14ac:dyDescent="0.3">
      <c r="A8" s="719">
        <v>2</v>
      </c>
      <c r="B8" s="747" t="s">
        <v>1608</v>
      </c>
      <c r="C8" s="704"/>
      <c r="D8" s="704"/>
    </row>
    <row r="9" spans="1:8" ht="20.100000000000001" customHeight="1" x14ac:dyDescent="0.3">
      <c r="A9" s="719">
        <v>3</v>
      </c>
      <c r="B9" s="747" t="s">
        <v>1609</v>
      </c>
      <c r="C9" s="704"/>
      <c r="D9" s="704"/>
    </row>
    <row r="10" spans="1:8" ht="20.100000000000001" customHeight="1" x14ac:dyDescent="0.3">
      <c r="A10" s="719">
        <v>4</v>
      </c>
      <c r="B10" s="747" t="s">
        <v>1610</v>
      </c>
      <c r="C10" s="704"/>
      <c r="D10" s="704"/>
    </row>
    <row r="11" spans="1:8" ht="20.100000000000001" customHeight="1" x14ac:dyDescent="0.3">
      <c r="A11" s="719">
        <v>5</v>
      </c>
      <c r="B11" s="747" t="s">
        <v>1611</v>
      </c>
      <c r="C11" s="704"/>
      <c r="D11" s="704"/>
    </row>
    <row r="12" spans="1:8" ht="20.100000000000001" customHeight="1" x14ac:dyDescent="0.3">
      <c r="A12" s="719">
        <v>6</v>
      </c>
      <c r="B12" s="748" t="s">
        <v>1612</v>
      </c>
      <c r="C12" s="704"/>
      <c r="D12" s="704"/>
    </row>
    <row r="13" spans="1:8" ht="20.100000000000001" customHeight="1" x14ac:dyDescent="0.3">
      <c r="A13" s="1465" t="s">
        <v>1613</v>
      </c>
      <c r="B13" s="1466"/>
      <c r="C13" s="749"/>
      <c r="D13" s="749"/>
    </row>
    <row r="14" spans="1:8" ht="20.100000000000001" customHeight="1" x14ac:dyDescent="0.3">
      <c r="A14" s="722">
        <v>7</v>
      </c>
      <c r="B14" s="747" t="s">
        <v>1614</v>
      </c>
      <c r="C14" s="704"/>
      <c r="D14" s="704"/>
      <c r="H14" s="29"/>
    </row>
    <row r="15" spans="1:8" ht="20.100000000000001" customHeight="1" x14ac:dyDescent="0.3">
      <c r="A15" s="722">
        <v>8</v>
      </c>
      <c r="B15" s="747" t="s">
        <v>1615</v>
      </c>
      <c r="C15" s="704"/>
      <c r="D15" s="704"/>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C9CE8D-6CBF-497F-B805-94C58EDF7DD1}">
  <sheetPr>
    <tabColor theme="9" tint="0.79998168889431442"/>
  </sheetPr>
  <dimension ref="A1:D15"/>
  <sheetViews>
    <sheetView workbookViewId="0">
      <selection activeCell="C7" sqref="C7:C15"/>
    </sheetView>
  </sheetViews>
  <sheetFormatPr defaultColWidth="9.109375" defaultRowHeight="14.4" x14ac:dyDescent="0.3"/>
  <cols>
    <col min="1" max="1" width="3.5546875" customWidth="1"/>
    <col min="2" max="2" width="74.44140625" customWidth="1"/>
    <col min="3" max="3" width="43.33203125" customWidth="1"/>
  </cols>
  <sheetData>
    <row r="1" spans="1:4" ht="17.399999999999999" x14ac:dyDescent="0.35">
      <c r="A1" s="1400" t="s">
        <v>1418</v>
      </c>
      <c r="B1" s="1401"/>
      <c r="C1" s="1401"/>
      <c r="D1" s="1401"/>
    </row>
    <row r="5" spans="1:4" x14ac:dyDescent="0.3">
      <c r="A5" s="405"/>
      <c r="B5" s="405"/>
      <c r="C5" s="58" t="s">
        <v>1500</v>
      </c>
    </row>
    <row r="6" spans="1:4" x14ac:dyDescent="0.3">
      <c r="B6" s="405"/>
      <c r="C6" s="11" t="s">
        <v>6</v>
      </c>
    </row>
    <row r="7" spans="1:4" x14ac:dyDescent="0.3">
      <c r="A7" s="58">
        <v>1</v>
      </c>
      <c r="B7" s="406" t="s">
        <v>1501</v>
      </c>
      <c r="C7" s="825">
        <v>18514899.304230001</v>
      </c>
    </row>
    <row r="8" spans="1:4" x14ac:dyDescent="0.3">
      <c r="A8" s="11">
        <v>2</v>
      </c>
      <c r="B8" s="117" t="s">
        <v>1502</v>
      </c>
      <c r="C8" s="825">
        <v>1045726.3205328519</v>
      </c>
    </row>
    <row r="9" spans="1:4" x14ac:dyDescent="0.3">
      <c r="A9" s="11">
        <v>3</v>
      </c>
      <c r="B9" s="117" t="s">
        <v>1503</v>
      </c>
      <c r="C9" s="825">
        <v>-38.574066601387081</v>
      </c>
    </row>
    <row r="10" spans="1:4" x14ac:dyDescent="0.3">
      <c r="A10" s="11">
        <v>4</v>
      </c>
      <c r="B10" s="117" t="s">
        <v>1504</v>
      </c>
      <c r="C10" s="825">
        <v>341.67599374872225</v>
      </c>
    </row>
    <row r="11" spans="1:4" x14ac:dyDescent="0.3">
      <c r="A11" s="11">
        <v>5</v>
      </c>
      <c r="B11" s="117" t="s">
        <v>1505</v>
      </c>
      <c r="C11" s="825">
        <v>0</v>
      </c>
    </row>
    <row r="12" spans="1:4" x14ac:dyDescent="0.3">
      <c r="A12" s="11">
        <v>6</v>
      </c>
      <c r="B12" s="117" t="s">
        <v>1506</v>
      </c>
      <c r="C12" s="825">
        <v>0</v>
      </c>
    </row>
    <row r="13" spans="1:4" x14ac:dyDescent="0.3">
      <c r="A13" s="11">
        <v>7</v>
      </c>
      <c r="B13" s="117" t="s">
        <v>1507</v>
      </c>
      <c r="C13" s="825">
        <v>0</v>
      </c>
    </row>
    <row r="14" spans="1:4" x14ac:dyDescent="0.3">
      <c r="A14" s="11">
        <v>8</v>
      </c>
      <c r="B14" s="117" t="s">
        <v>1508</v>
      </c>
      <c r="C14" s="825">
        <v>0</v>
      </c>
    </row>
    <row r="15" spans="1:4" x14ac:dyDescent="0.3">
      <c r="A15" s="58">
        <v>9</v>
      </c>
      <c r="B15" s="406" t="s">
        <v>1509</v>
      </c>
      <c r="C15" s="825">
        <v>19560928.726689998</v>
      </c>
    </row>
  </sheetData>
  <mergeCells count="1">
    <mergeCell ref="A1:D1"/>
  </mergeCells>
  <pageMargins left="0.7" right="0.7" top="0.78740157499999996" bottom="0.78740157499999996" header="0.3" footer="0.3"/>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pageSetUpPr fitToPage="1"/>
  </sheetPr>
  <dimension ref="A1:I15"/>
  <sheetViews>
    <sheetView showGridLines="0" zoomScaleNormal="100" workbookViewId="0">
      <selection activeCell="B21" sqref="B21"/>
    </sheetView>
  </sheetViews>
  <sheetFormatPr defaultColWidth="9.109375" defaultRowHeight="14.4" x14ac:dyDescent="0.3"/>
  <cols>
    <col min="1" max="1" width="7.6640625" customWidth="1"/>
    <col min="2" max="2" width="57.88671875" customWidth="1"/>
    <col min="3" max="3" width="15.88671875" customWidth="1"/>
    <col min="8" max="8" width="14.5546875" customWidth="1"/>
  </cols>
  <sheetData>
    <row r="1" spans="1:9" ht="42.6" customHeight="1" x14ac:dyDescent="0.35">
      <c r="A1" s="1467" t="s">
        <v>1553</v>
      </c>
      <c r="B1" s="1451"/>
      <c r="C1" s="1451"/>
      <c r="D1" s="1451"/>
      <c r="E1" s="1451"/>
      <c r="F1" s="1451"/>
      <c r="G1" s="1451"/>
      <c r="H1" s="1451"/>
      <c r="I1" s="1451"/>
    </row>
    <row r="2" spans="1:9" ht="15.6" x14ac:dyDescent="0.3">
      <c r="A2" s="732" t="s">
        <v>226</v>
      </c>
    </row>
    <row r="3" spans="1:9" x14ac:dyDescent="0.3">
      <c r="A3" s="399"/>
      <c r="B3" s="399"/>
      <c r="C3" s="435"/>
    </row>
    <row r="4" spans="1:9" ht="20.100000000000001" customHeight="1" x14ac:dyDescent="0.3">
      <c r="A4" s="752"/>
      <c r="B4" s="752"/>
      <c r="C4" s="690" t="s">
        <v>6</v>
      </c>
    </row>
    <row r="5" spans="1:9" ht="39" customHeight="1" x14ac:dyDescent="0.3">
      <c r="A5" s="752"/>
      <c r="B5" s="753"/>
      <c r="C5" s="690" t="s">
        <v>1575</v>
      </c>
    </row>
    <row r="6" spans="1:9" ht="26.4" customHeight="1" x14ac:dyDescent="0.3">
      <c r="A6" s="754">
        <v>1</v>
      </c>
      <c r="B6" s="738" t="s">
        <v>1616</v>
      </c>
      <c r="C6" s="826"/>
    </row>
    <row r="7" spans="1:9" ht="20.100000000000001" customHeight="1" x14ac:dyDescent="0.3">
      <c r="A7" s="690">
        <v>2</v>
      </c>
      <c r="B7" s="735" t="s">
        <v>1617</v>
      </c>
      <c r="C7" s="826"/>
    </row>
    <row r="8" spans="1:9" ht="20.100000000000001" customHeight="1" x14ac:dyDescent="0.3">
      <c r="A8" s="690">
        <v>3</v>
      </c>
      <c r="B8" s="735" t="s">
        <v>1618</v>
      </c>
      <c r="C8" s="826"/>
    </row>
    <row r="9" spans="1:9" ht="20.100000000000001" customHeight="1" x14ac:dyDescent="0.3">
      <c r="A9" s="690">
        <v>4</v>
      </c>
      <c r="B9" s="735" t="s">
        <v>1619</v>
      </c>
      <c r="C9" s="826"/>
    </row>
    <row r="10" spans="1:9" ht="20.100000000000001" customHeight="1" x14ac:dyDescent="0.3">
      <c r="A10" s="690">
        <v>5</v>
      </c>
      <c r="B10" s="735" t="s">
        <v>1620</v>
      </c>
      <c r="C10" s="826"/>
    </row>
    <row r="11" spans="1:9" ht="20.100000000000001" customHeight="1" x14ac:dyDescent="0.3">
      <c r="A11" s="690">
        <v>6</v>
      </c>
      <c r="B11" s="735" t="s">
        <v>1621</v>
      </c>
      <c r="C11" s="826"/>
    </row>
    <row r="12" spans="1:9" ht="20.100000000000001" customHeight="1" x14ac:dyDescent="0.3">
      <c r="A12" s="690">
        <v>7</v>
      </c>
      <c r="B12" s="735" t="s">
        <v>1622</v>
      </c>
      <c r="C12" s="826"/>
    </row>
    <row r="13" spans="1:9" ht="20.100000000000001" customHeight="1" x14ac:dyDescent="0.3">
      <c r="A13" s="690">
        <v>8</v>
      </c>
      <c r="B13" s="735" t="s">
        <v>949</v>
      </c>
      <c r="C13" s="826"/>
    </row>
    <row r="14" spans="1:9" ht="20.100000000000001" customHeight="1" x14ac:dyDescent="0.3">
      <c r="A14" s="754">
        <v>9</v>
      </c>
      <c r="B14" s="738" t="s">
        <v>1623</v>
      </c>
      <c r="C14" s="826"/>
    </row>
    <row r="15" spans="1:9" x14ac:dyDescent="0.3">
      <c r="A15" s="34"/>
      <c r="B15" s="34"/>
      <c r="C15" s="34"/>
    </row>
  </sheetData>
  <mergeCells count="1">
    <mergeCell ref="A1:I1"/>
  </mergeCells>
  <pageMargins left="0.70866141732283472" right="0.70866141732283472" top="0.74803149606299213" bottom="0.74803149606299213" header="0.31496062992125984" footer="0.31496062992125984"/>
  <pageSetup paperSize="9" scale="92" orientation="landscape" r:id="rId1"/>
  <headerFooter>
    <oddHeader>&amp;CCS
Příloha XXV</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09375" defaultRowHeight="14.4" x14ac:dyDescent="0.3"/>
  <cols>
    <col min="1" max="1" width="9.109375" style="34"/>
    <col min="2" max="2" width="86.6640625" style="34" customWidth="1"/>
    <col min="3" max="3" width="16.33203125" style="34" customWidth="1"/>
    <col min="4" max="4" width="18.6640625" style="34" customWidth="1"/>
    <col min="5" max="16384" width="9.109375" style="34"/>
  </cols>
  <sheetData>
    <row r="1" spans="1:4" ht="18" x14ac:dyDescent="0.35">
      <c r="A1" s="755" t="s">
        <v>1554</v>
      </c>
    </row>
    <row r="2" spans="1:4" ht="15.6" x14ac:dyDescent="0.3">
      <c r="A2" s="756" t="s">
        <v>226</v>
      </c>
    </row>
    <row r="3" spans="1:4" ht="20.100000000000001" customHeight="1" x14ac:dyDescent="0.3">
      <c r="A3" s="436"/>
      <c r="B3" s="437"/>
      <c r="C3" s="436"/>
      <c r="D3" s="436"/>
    </row>
    <row r="4" spans="1:4" ht="20.100000000000001" customHeight="1" x14ac:dyDescent="0.3">
      <c r="A4" s="757"/>
      <c r="B4" s="758"/>
      <c r="C4" s="690" t="s">
        <v>6</v>
      </c>
      <c r="D4" s="690" t="s">
        <v>7</v>
      </c>
    </row>
    <row r="5" spans="1:4" ht="30" customHeight="1" x14ac:dyDescent="0.3">
      <c r="A5" s="757"/>
      <c r="B5" s="758"/>
      <c r="C5" s="690" t="s">
        <v>1624</v>
      </c>
      <c r="D5" s="690" t="s">
        <v>1575</v>
      </c>
    </row>
    <row r="6" spans="1:4" ht="20.100000000000001" customHeight="1" x14ac:dyDescent="0.3">
      <c r="A6" s="754">
        <v>1</v>
      </c>
      <c r="B6" s="738" t="s">
        <v>1625</v>
      </c>
      <c r="C6" s="759"/>
      <c r="D6" s="760"/>
    </row>
    <row r="7" spans="1:4" ht="29.25" customHeight="1" x14ac:dyDescent="0.3">
      <c r="A7" s="690">
        <v>2</v>
      </c>
      <c r="B7" s="735" t="s">
        <v>1626</v>
      </c>
      <c r="C7" s="760"/>
      <c r="D7" s="760"/>
    </row>
    <row r="8" spans="1:4" ht="20.100000000000001" customHeight="1" x14ac:dyDescent="0.3">
      <c r="A8" s="690">
        <v>3</v>
      </c>
      <c r="B8" s="735" t="s">
        <v>1627</v>
      </c>
      <c r="C8" s="760"/>
      <c r="D8" s="760"/>
    </row>
    <row r="9" spans="1:4" ht="20.100000000000001" customHeight="1" x14ac:dyDescent="0.3">
      <c r="A9" s="690">
        <v>4</v>
      </c>
      <c r="B9" s="735" t="s">
        <v>1628</v>
      </c>
      <c r="C9" s="760"/>
      <c r="D9" s="760"/>
    </row>
    <row r="10" spans="1:4" ht="20.100000000000001" customHeight="1" x14ac:dyDescent="0.3">
      <c r="A10" s="690">
        <v>5</v>
      </c>
      <c r="B10" s="735" t="s">
        <v>1629</v>
      </c>
      <c r="C10" s="760"/>
      <c r="D10" s="760"/>
    </row>
    <row r="11" spans="1:4" ht="20.100000000000001" customHeight="1" x14ac:dyDescent="0.3">
      <c r="A11" s="690">
        <v>6</v>
      </c>
      <c r="B11" s="735" t="s">
        <v>1630</v>
      </c>
      <c r="C11" s="760"/>
      <c r="D11" s="760"/>
    </row>
    <row r="12" spans="1:4" ht="20.100000000000001" customHeight="1" x14ac:dyDescent="0.3">
      <c r="A12" s="690">
        <v>7</v>
      </c>
      <c r="B12" s="735" t="s">
        <v>1631</v>
      </c>
      <c r="C12" s="760"/>
      <c r="D12" s="759"/>
    </row>
    <row r="13" spans="1:4" ht="20.100000000000001" customHeight="1" x14ac:dyDescent="0.3">
      <c r="A13" s="690">
        <v>8</v>
      </c>
      <c r="B13" s="735" t="s">
        <v>1632</v>
      </c>
      <c r="C13" s="760"/>
      <c r="D13" s="760"/>
    </row>
    <row r="14" spans="1:4" ht="20.100000000000001" customHeight="1" x14ac:dyDescent="0.3">
      <c r="A14" s="690">
        <v>9</v>
      </c>
      <c r="B14" s="735" t="s">
        <v>1633</v>
      </c>
      <c r="C14" s="760"/>
      <c r="D14" s="760"/>
    </row>
    <row r="15" spans="1:4" ht="20.100000000000001" customHeight="1" x14ac:dyDescent="0.3">
      <c r="A15" s="690">
        <v>10</v>
      </c>
      <c r="B15" s="735" t="s">
        <v>1634</v>
      </c>
      <c r="C15" s="760"/>
      <c r="D15" s="760"/>
    </row>
    <row r="16" spans="1:4" ht="20.100000000000001" customHeight="1" x14ac:dyDescent="0.3">
      <c r="A16" s="754">
        <v>11</v>
      </c>
      <c r="B16" s="741" t="s">
        <v>1635</v>
      </c>
      <c r="C16" s="759"/>
      <c r="D16" s="760"/>
    </row>
    <row r="17" spans="1:4" ht="32.25" customHeight="1" x14ac:dyDescent="0.3">
      <c r="A17" s="690">
        <v>12</v>
      </c>
      <c r="B17" s="735" t="s">
        <v>1636</v>
      </c>
      <c r="C17" s="760"/>
      <c r="D17" s="760"/>
    </row>
    <row r="18" spans="1:4" ht="20.100000000000001" customHeight="1" x14ac:dyDescent="0.3">
      <c r="A18" s="690">
        <v>13</v>
      </c>
      <c r="B18" s="735" t="s">
        <v>1627</v>
      </c>
      <c r="C18" s="760"/>
      <c r="D18" s="760"/>
    </row>
    <row r="19" spans="1:4" ht="20.100000000000001" customHeight="1" x14ac:dyDescent="0.3">
      <c r="A19" s="690">
        <v>14</v>
      </c>
      <c r="B19" s="735" t="s">
        <v>1628</v>
      </c>
      <c r="C19" s="760"/>
      <c r="D19" s="760"/>
    </row>
    <row r="20" spans="1:4" ht="20.100000000000001" customHeight="1" x14ac:dyDescent="0.3">
      <c r="A20" s="690">
        <v>15</v>
      </c>
      <c r="B20" s="735" t="s">
        <v>1629</v>
      </c>
      <c r="C20" s="760"/>
      <c r="D20" s="760"/>
    </row>
    <row r="21" spans="1:4" ht="20.100000000000001" customHeight="1" x14ac:dyDescent="0.3">
      <c r="A21" s="690">
        <v>16</v>
      </c>
      <c r="B21" s="735" t="s">
        <v>1630</v>
      </c>
      <c r="C21" s="760"/>
      <c r="D21" s="760"/>
    </row>
    <row r="22" spans="1:4" ht="20.100000000000001" customHeight="1" x14ac:dyDescent="0.3">
      <c r="A22" s="690">
        <v>17</v>
      </c>
      <c r="B22" s="735" t="s">
        <v>1631</v>
      </c>
      <c r="C22" s="760"/>
      <c r="D22" s="761"/>
    </row>
    <row r="23" spans="1:4" ht="20.100000000000001" customHeight="1" x14ac:dyDescent="0.3">
      <c r="A23" s="690">
        <v>18</v>
      </c>
      <c r="B23" s="735" t="s">
        <v>1632</v>
      </c>
      <c r="C23" s="760"/>
      <c r="D23" s="760"/>
    </row>
    <row r="24" spans="1:4" ht="20.100000000000001" customHeight="1" x14ac:dyDescent="0.3">
      <c r="A24" s="690">
        <v>19</v>
      </c>
      <c r="B24" s="735" t="s">
        <v>1633</v>
      </c>
      <c r="C24" s="760"/>
      <c r="D24" s="760"/>
    </row>
    <row r="25" spans="1:4" ht="20.100000000000001" customHeight="1" x14ac:dyDescent="0.3">
      <c r="A25" s="690">
        <v>20</v>
      </c>
      <c r="B25" s="735" t="s">
        <v>1634</v>
      </c>
      <c r="C25" s="760"/>
      <c r="D25" s="760"/>
    </row>
  </sheetData>
  <pageMargins left="0.70866141732283472" right="0.70866141732283472" top="0.74803149606299213" bottom="0.74803149606299213" header="0.31496062992125984" footer="0.31496062992125984"/>
  <pageSetup paperSize="9" scale="91" orientation="landscape" r:id="rId1"/>
  <headerFooter>
    <oddHeader>&amp;CCS 
Příloha XXV</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sheetPr>
    <tabColor rgb="FF0070C0"/>
    <pageSetUpPr fitToPage="1"/>
  </sheetPr>
  <dimension ref="B2:L16"/>
  <sheetViews>
    <sheetView showGridLines="0" zoomScaleNormal="100" workbookViewId="0"/>
  </sheetViews>
  <sheetFormatPr defaultRowHeight="14.4" x14ac:dyDescent="0.3"/>
  <cols>
    <col min="11" max="11" width="11.109375" customWidth="1"/>
    <col min="12" max="12" width="50.33203125" customWidth="1"/>
  </cols>
  <sheetData>
    <row r="2" spans="2:12" x14ac:dyDescent="0.3">
      <c r="B2" t="s">
        <v>1858</v>
      </c>
    </row>
    <row r="3" spans="2:12" x14ac:dyDescent="0.3">
      <c r="B3" t="s">
        <v>1859</v>
      </c>
    </row>
    <row r="5" spans="2:12" x14ac:dyDescent="0.3">
      <c r="B5" s="1109" t="s">
        <v>1637</v>
      </c>
      <c r="C5" s="1110"/>
      <c r="D5" s="1110"/>
      <c r="E5" s="1110"/>
      <c r="F5" s="1110"/>
      <c r="G5" s="1110"/>
      <c r="H5" s="1110"/>
      <c r="I5" s="1110"/>
      <c r="J5" s="1110"/>
      <c r="K5" s="1110"/>
      <c r="L5" s="1111"/>
    </row>
    <row r="6" spans="2:12" x14ac:dyDescent="0.3">
      <c r="B6" s="1112" t="s">
        <v>1638</v>
      </c>
      <c r="C6" s="1107"/>
      <c r="D6" s="1107"/>
      <c r="E6" s="1107"/>
      <c r="F6" s="1107"/>
      <c r="G6" s="1107"/>
      <c r="H6" s="1107"/>
      <c r="I6" s="1107"/>
      <c r="J6" s="1107"/>
      <c r="K6" s="1107"/>
      <c r="L6" s="1113"/>
    </row>
    <row r="7" spans="2:12" ht="22.5" customHeight="1" x14ac:dyDescent="0.3">
      <c r="B7" s="1112" t="s">
        <v>1639</v>
      </c>
      <c r="C7" s="1107"/>
      <c r="D7" s="1107"/>
      <c r="E7" s="1107"/>
      <c r="F7" s="1107"/>
      <c r="G7" s="1107"/>
      <c r="H7" s="1107"/>
      <c r="I7" s="1107"/>
      <c r="J7" s="1107"/>
      <c r="K7" s="1107"/>
      <c r="L7" s="1113"/>
    </row>
    <row r="8" spans="2:12" x14ac:dyDescent="0.3">
      <c r="B8" s="1112" t="s">
        <v>1640</v>
      </c>
      <c r="C8" s="1107"/>
      <c r="D8" s="1107"/>
      <c r="E8" s="1107"/>
      <c r="F8" s="1107"/>
      <c r="G8" s="1107"/>
      <c r="H8" s="1107"/>
      <c r="I8" s="1107"/>
      <c r="J8" s="1107"/>
      <c r="K8" s="1107"/>
      <c r="L8" s="1113"/>
    </row>
    <row r="9" spans="2:12" ht="22.5" customHeight="1" x14ac:dyDescent="0.3">
      <c r="B9" s="1112" t="s">
        <v>1641</v>
      </c>
      <c r="C9" s="1107"/>
      <c r="D9" s="1107"/>
      <c r="E9" s="1107"/>
      <c r="F9" s="1107"/>
      <c r="G9" s="1107"/>
      <c r="H9" s="1107"/>
      <c r="I9" s="1107"/>
      <c r="J9" s="1107"/>
      <c r="K9" s="1107"/>
      <c r="L9" s="1113"/>
    </row>
    <row r="10" spans="2:12" ht="22.5" customHeight="1" x14ac:dyDescent="0.3">
      <c r="B10" s="1114" t="s">
        <v>1642</v>
      </c>
      <c r="C10" s="1115"/>
      <c r="D10" s="1115"/>
      <c r="E10" s="1115"/>
      <c r="F10" s="1115"/>
      <c r="G10" s="1115"/>
      <c r="H10" s="1115"/>
      <c r="I10" s="1115"/>
      <c r="J10" s="1115"/>
      <c r="K10" s="1115"/>
      <c r="L10" s="1116"/>
    </row>
    <row r="11" spans="2:12" ht="22.5" customHeight="1" x14ac:dyDescent="0.3"/>
    <row r="12" spans="2:12" ht="22.5" customHeight="1" x14ac:dyDescent="0.3">
      <c r="B12" s="1108"/>
      <c r="C12" s="1108"/>
      <c r="D12" s="1108"/>
      <c r="E12" s="1108"/>
      <c r="F12" s="1108"/>
      <c r="G12" s="1108"/>
      <c r="H12" s="1108"/>
      <c r="I12" s="1108"/>
      <c r="J12" s="1108"/>
      <c r="K12" s="1108"/>
      <c r="L12" s="1108"/>
    </row>
    <row r="13" spans="2:12" ht="22.5" customHeight="1" x14ac:dyDescent="0.3">
      <c r="B13" s="1107"/>
      <c r="C13" s="1107"/>
      <c r="D13" s="1107"/>
      <c r="E13" s="1107"/>
      <c r="F13" s="1107"/>
      <c r="G13" s="1107"/>
      <c r="H13" s="1107"/>
      <c r="I13" s="1107"/>
      <c r="J13" s="1107"/>
      <c r="K13" s="1107"/>
      <c r="L13" s="1107"/>
    </row>
    <row r="14" spans="2:12" ht="22.5" customHeight="1" x14ac:dyDescent="0.3">
      <c r="B14" s="1108"/>
      <c r="C14" s="1108"/>
      <c r="D14" s="1108"/>
      <c r="E14" s="1108"/>
      <c r="F14" s="1108"/>
      <c r="G14" s="1108"/>
      <c r="H14" s="1108"/>
      <c r="I14" s="1108"/>
      <c r="J14" s="1108"/>
      <c r="K14" s="1108"/>
      <c r="L14" s="1108"/>
    </row>
    <row r="15" spans="2:12" ht="22.5" customHeight="1" x14ac:dyDescent="0.3"/>
    <row r="16" spans="2:12" ht="22.5" customHeight="1" x14ac:dyDescent="0.3"/>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4E00-000000000000}"/>
    <hyperlink ref="B6:L6" location="'EU SEC1'!A1" display="Šablona EU SEC1 – Sekuritizované expozice v investičním portfoliu" xr:uid="{00000000-0004-0000-4E00-000001000000}"/>
    <hyperlink ref="B7:L7" location="'EU SEC2'!A1" display="Šablona EU SEC2 – Sekuritizované expozice v obchodním portfoliu" xr:uid="{00000000-0004-0000-4E00-000002000000}"/>
    <hyperlink ref="B8:L8" location="'EU SEC3'!A1" display="Šablona EU SEC3 – Sekuritizované expozice v investičním portfoliu a související regulatorní kapitálové požadavky – instituce jednající jako původce nebo sponzor" xr:uid="{00000000-0004-0000-4E00-000003000000}"/>
    <hyperlink ref="B9:L9" location="'EU SEC4'!A1" display="Šablona EU SEC4 – Sekuritizované expozice v investičním portfoliu a související regulativní kapitálové požadavky – instituce jednající jako investor" xr:uid="{00000000-0004-0000-4E00-000004000000}"/>
    <hyperlink ref="B10:L10" location="'EU SEC5'!A1" display="Šablona EU SEC5 – Expozice sekuritizované institucí – Expozice v selhání a specifické úpravy o úvěrové riziko" xr:uid="{00000000-0004-0000-4E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4140625" defaultRowHeight="14.4" x14ac:dyDescent="0.3"/>
  <cols>
    <col min="1" max="1" width="15.88671875" customWidth="1"/>
    <col min="2" max="2" width="12.33203125" bestFit="1" customWidth="1"/>
    <col min="3" max="3" width="87.33203125" customWidth="1"/>
  </cols>
  <sheetData>
    <row r="1" spans="1:3" ht="18" x14ac:dyDescent="0.35">
      <c r="A1" s="41" t="s">
        <v>1637</v>
      </c>
    </row>
    <row r="2" spans="1:3" x14ac:dyDescent="0.3">
      <c r="A2" t="s">
        <v>123</v>
      </c>
    </row>
    <row r="5" spans="1:3" x14ac:dyDescent="0.3">
      <c r="A5" s="8" t="s">
        <v>124</v>
      </c>
      <c r="B5" s="21" t="s">
        <v>118</v>
      </c>
      <c r="C5" s="42" t="s">
        <v>125</v>
      </c>
    </row>
    <row r="6" spans="1:3" ht="72" x14ac:dyDescent="0.3">
      <c r="A6" s="11" t="s">
        <v>1643</v>
      </c>
      <c r="B6" s="21" t="s">
        <v>113</v>
      </c>
      <c r="C6" s="65" t="s">
        <v>1644</v>
      </c>
    </row>
    <row r="7" spans="1:3" ht="72" x14ac:dyDescent="0.3">
      <c r="A7" s="11" t="s">
        <v>1645</v>
      </c>
      <c r="B7" s="43" t="s">
        <v>115</v>
      </c>
      <c r="C7" s="65" t="s">
        <v>1646</v>
      </c>
    </row>
    <row r="8" spans="1:3" ht="43.2" x14ac:dyDescent="0.3">
      <c r="A8" s="11" t="s">
        <v>1647</v>
      </c>
      <c r="B8" s="21" t="s">
        <v>150</v>
      </c>
      <c r="C8" s="65" t="s">
        <v>1648</v>
      </c>
    </row>
    <row r="9" spans="1:3" ht="115.2" x14ac:dyDescent="0.3">
      <c r="A9" s="11" t="s">
        <v>1649</v>
      </c>
      <c r="B9" s="21" t="s">
        <v>135</v>
      </c>
      <c r="C9" s="65" t="s">
        <v>1650</v>
      </c>
    </row>
    <row r="10" spans="1:3" ht="28.8" x14ac:dyDescent="0.3">
      <c r="A10" s="11" t="s">
        <v>1651</v>
      </c>
      <c r="B10" s="21" t="s">
        <v>137</v>
      </c>
      <c r="C10" s="65" t="s">
        <v>1652</v>
      </c>
    </row>
    <row r="11" spans="1:3" ht="43.2" x14ac:dyDescent="0.3">
      <c r="A11" s="11" t="s">
        <v>1653</v>
      </c>
      <c r="B11" s="21" t="s">
        <v>140</v>
      </c>
      <c r="C11" s="65" t="s">
        <v>1654</v>
      </c>
    </row>
    <row r="12" spans="1:3" ht="28.8" x14ac:dyDescent="0.3">
      <c r="A12" s="11" t="s">
        <v>1655</v>
      </c>
      <c r="B12" s="21" t="s">
        <v>143</v>
      </c>
      <c r="C12" s="65" t="s">
        <v>1656</v>
      </c>
    </row>
    <row r="13" spans="1:3" ht="28.8" x14ac:dyDescent="0.3">
      <c r="A13" s="11" t="s">
        <v>1657</v>
      </c>
      <c r="B13" s="21" t="s">
        <v>259</v>
      </c>
      <c r="C13" s="65" t="s">
        <v>1658</v>
      </c>
    </row>
    <row r="14" spans="1:3" ht="86.4" x14ac:dyDescent="0.3">
      <c r="A14" s="11" t="s">
        <v>1659</v>
      </c>
      <c r="B14" s="21" t="s">
        <v>308</v>
      </c>
      <c r="C14" s="65" t="s">
        <v>1660</v>
      </c>
    </row>
    <row r="16" spans="1:3" x14ac:dyDescent="0.3">
      <c r="B16" s="1379"/>
      <c r="C16" s="1249"/>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Q20"/>
  <sheetViews>
    <sheetView showGridLines="0" zoomScaleNormal="100" workbookViewId="0">
      <selection activeCell="C5" sqref="C5:I5"/>
    </sheetView>
  </sheetViews>
  <sheetFormatPr defaultColWidth="9.109375" defaultRowHeight="14.4" x14ac:dyDescent="0.3"/>
  <cols>
    <col min="1" max="1" width="5.109375" customWidth="1"/>
    <col min="2" max="2" width="35.6640625" customWidth="1"/>
    <col min="3" max="17" width="12.33203125" customWidth="1"/>
  </cols>
  <sheetData>
    <row r="1" spans="1:17" ht="18" x14ac:dyDescent="0.35">
      <c r="A1" s="34"/>
      <c r="B1" s="1470" t="s">
        <v>1638</v>
      </c>
      <c r="C1" s="1471"/>
      <c r="D1" s="1471"/>
      <c r="E1" s="1471"/>
      <c r="F1" s="1471"/>
      <c r="G1" s="1471"/>
      <c r="H1" s="1471"/>
      <c r="I1" s="1471"/>
      <c r="J1" s="1471"/>
      <c r="K1" s="1471"/>
      <c r="L1" s="1471"/>
      <c r="M1" s="1471"/>
      <c r="N1" s="1471"/>
      <c r="O1" s="1471"/>
      <c r="P1" s="1471"/>
      <c r="Q1" s="1471"/>
    </row>
    <row r="4" spans="1:17" x14ac:dyDescent="0.3">
      <c r="A4" s="438"/>
      <c r="B4" s="439"/>
      <c r="C4" s="306" t="s">
        <v>6</v>
      </c>
      <c r="D4" s="306" t="s">
        <v>7</v>
      </c>
      <c r="E4" s="306" t="s">
        <v>8</v>
      </c>
      <c r="F4" s="306" t="s">
        <v>43</v>
      </c>
      <c r="G4" s="306" t="s">
        <v>44</v>
      </c>
      <c r="H4" s="306" t="s">
        <v>162</v>
      </c>
      <c r="I4" s="306" t="s">
        <v>163</v>
      </c>
      <c r="J4" s="306" t="s">
        <v>197</v>
      </c>
      <c r="K4" s="306" t="s">
        <v>452</v>
      </c>
      <c r="L4" s="306" t="s">
        <v>453</v>
      </c>
      <c r="M4" s="306" t="s">
        <v>454</v>
      </c>
      <c r="N4" s="306" t="s">
        <v>455</v>
      </c>
      <c r="O4" s="306" t="s">
        <v>456</v>
      </c>
      <c r="P4" s="306" t="s">
        <v>742</v>
      </c>
      <c r="Q4" s="306" t="s">
        <v>743</v>
      </c>
    </row>
    <row r="5" spans="1:17" x14ac:dyDescent="0.3">
      <c r="A5" s="438"/>
      <c r="B5" s="439"/>
      <c r="C5" s="1472" t="s">
        <v>1661</v>
      </c>
      <c r="D5" s="1472"/>
      <c r="E5" s="1472"/>
      <c r="F5" s="1472"/>
      <c r="G5" s="1472"/>
      <c r="H5" s="1472"/>
      <c r="I5" s="1472"/>
      <c r="J5" s="1472" t="s">
        <v>1662</v>
      </c>
      <c r="K5" s="1472"/>
      <c r="L5" s="1472"/>
      <c r="M5" s="1472"/>
      <c r="N5" s="1472" t="s">
        <v>1663</v>
      </c>
      <c r="O5" s="1472"/>
      <c r="P5" s="1472"/>
      <c r="Q5" s="1472"/>
    </row>
    <row r="6" spans="1:17" x14ac:dyDescent="0.3">
      <c r="A6" s="438"/>
      <c r="B6" s="439"/>
      <c r="C6" s="1473" t="s">
        <v>1664</v>
      </c>
      <c r="D6" s="1474"/>
      <c r="E6" s="1474"/>
      <c r="F6" s="1475"/>
      <c r="G6" s="1476" t="s">
        <v>1665</v>
      </c>
      <c r="H6" s="1472"/>
      <c r="I6" s="440" t="s">
        <v>1666</v>
      </c>
      <c r="J6" s="1472" t="s">
        <v>1664</v>
      </c>
      <c r="K6" s="1472"/>
      <c r="L6" s="1468" t="s">
        <v>1665</v>
      </c>
      <c r="M6" s="440" t="s">
        <v>1666</v>
      </c>
      <c r="N6" s="1472" t="s">
        <v>1664</v>
      </c>
      <c r="O6" s="1472"/>
      <c r="P6" s="1468" t="s">
        <v>1665</v>
      </c>
      <c r="Q6" s="440" t="s">
        <v>1666</v>
      </c>
    </row>
    <row r="7" spans="1:17" x14ac:dyDescent="0.3">
      <c r="A7" s="438"/>
      <c r="B7" s="439"/>
      <c r="C7" s="1478" t="s">
        <v>1667</v>
      </c>
      <c r="D7" s="1475"/>
      <c r="E7" s="1478" t="s">
        <v>1668</v>
      </c>
      <c r="F7" s="1475"/>
      <c r="G7" s="1477"/>
      <c r="H7" s="1459" t="s">
        <v>1669</v>
      </c>
      <c r="I7" s="1477"/>
      <c r="J7" s="1468" t="s">
        <v>1667</v>
      </c>
      <c r="K7" s="1468" t="s">
        <v>1668</v>
      </c>
      <c r="L7" s="1477"/>
      <c r="M7" s="1477"/>
      <c r="N7" s="1468" t="s">
        <v>1667</v>
      </c>
      <c r="O7" s="1468" t="s">
        <v>1668</v>
      </c>
      <c r="P7" s="1477"/>
      <c r="Q7" s="1477"/>
    </row>
    <row r="8" spans="1:17" ht="43.2" x14ac:dyDescent="0.3">
      <c r="A8" s="441"/>
      <c r="B8" s="442"/>
      <c r="C8" s="443"/>
      <c r="D8" s="322" t="s">
        <v>1669</v>
      </c>
      <c r="E8" s="443"/>
      <c r="F8" s="322" t="s">
        <v>1669</v>
      </c>
      <c r="G8" s="1469"/>
      <c r="H8" s="1460"/>
      <c r="I8" s="1469"/>
      <c r="J8" s="1469"/>
      <c r="K8" s="1469"/>
      <c r="L8" s="1469"/>
      <c r="M8" s="1469"/>
      <c r="N8" s="1469"/>
      <c r="O8" s="1469"/>
      <c r="P8" s="1469"/>
      <c r="Q8" s="1469"/>
    </row>
    <row r="9" spans="1:17" x14ac:dyDescent="0.3">
      <c r="A9" s="444">
        <v>1</v>
      </c>
      <c r="B9" s="445" t="s">
        <v>1670</v>
      </c>
      <c r="C9" s="443"/>
      <c r="D9" s="306"/>
      <c r="E9" s="443"/>
      <c r="F9" s="306"/>
      <c r="G9" s="432"/>
      <c r="H9" s="432"/>
      <c r="I9" s="432"/>
      <c r="J9" s="432"/>
      <c r="K9" s="432"/>
      <c r="L9" s="432"/>
      <c r="M9" s="432"/>
      <c r="N9" s="432"/>
      <c r="O9" s="432"/>
      <c r="P9" s="432"/>
      <c r="Q9" s="432"/>
    </row>
    <row r="10" spans="1:17" x14ac:dyDescent="0.3">
      <c r="A10" s="124">
        <v>2</v>
      </c>
      <c r="B10" s="446" t="s">
        <v>1671</v>
      </c>
      <c r="C10" s="306"/>
      <c r="D10" s="306"/>
      <c r="E10" s="306"/>
      <c r="F10" s="306"/>
      <c r="G10" s="306"/>
      <c r="H10" s="306"/>
      <c r="I10" s="306"/>
      <c r="J10" s="306"/>
      <c r="K10" s="306"/>
      <c r="L10" s="306"/>
      <c r="M10" s="306"/>
      <c r="N10" s="306"/>
      <c r="O10" s="306"/>
      <c r="P10" s="306"/>
      <c r="Q10" s="306"/>
    </row>
    <row r="11" spans="1:17" x14ac:dyDescent="0.3">
      <c r="A11" s="124">
        <v>3</v>
      </c>
      <c r="B11" s="150" t="s">
        <v>1672</v>
      </c>
      <c r="C11" s="150"/>
      <c r="D11" s="150"/>
      <c r="E11" s="150"/>
      <c r="F11" s="150"/>
      <c r="G11" s="150"/>
      <c r="H11" s="150"/>
      <c r="I11" s="150"/>
      <c r="J11" s="150"/>
      <c r="K11" s="150"/>
      <c r="L11" s="150"/>
      <c r="M11" s="150"/>
      <c r="N11" s="150"/>
      <c r="O11" s="150"/>
      <c r="P11" s="150"/>
      <c r="Q11" s="150"/>
    </row>
    <row r="12" spans="1:17" x14ac:dyDescent="0.3">
      <c r="A12" s="124">
        <v>4</v>
      </c>
      <c r="B12" s="150" t="s">
        <v>1673</v>
      </c>
      <c r="C12" s="150"/>
      <c r="D12" s="150"/>
      <c r="E12" s="150"/>
      <c r="F12" s="150"/>
      <c r="G12" s="150"/>
      <c r="H12" s="150"/>
      <c r="I12" s="150"/>
      <c r="J12" s="150"/>
      <c r="K12" s="150"/>
      <c r="L12" s="150"/>
      <c r="M12" s="150"/>
      <c r="N12" s="150"/>
      <c r="O12" s="150"/>
      <c r="P12" s="150"/>
      <c r="Q12" s="150"/>
    </row>
    <row r="13" spans="1:17" x14ac:dyDescent="0.3">
      <c r="A13" s="124">
        <v>5</v>
      </c>
      <c r="B13" s="150" t="s">
        <v>1674</v>
      </c>
      <c r="C13" s="150"/>
      <c r="D13" s="150"/>
      <c r="E13" s="150"/>
      <c r="F13" s="150"/>
      <c r="G13" s="150"/>
      <c r="H13" s="150"/>
      <c r="I13" s="150"/>
      <c r="J13" s="150"/>
      <c r="K13" s="150"/>
      <c r="L13" s="150"/>
      <c r="M13" s="150"/>
      <c r="N13" s="150"/>
      <c r="O13" s="150"/>
      <c r="P13" s="150"/>
      <c r="Q13" s="150"/>
    </row>
    <row r="14" spans="1:17" x14ac:dyDescent="0.3">
      <c r="A14" s="124">
        <v>6</v>
      </c>
      <c r="B14" s="150" t="s">
        <v>1675</v>
      </c>
      <c r="C14" s="150"/>
      <c r="D14" s="150"/>
      <c r="E14" s="150"/>
      <c r="F14" s="150"/>
      <c r="G14" s="150"/>
      <c r="H14" s="150"/>
      <c r="I14" s="150"/>
      <c r="J14" s="150"/>
      <c r="K14" s="150"/>
      <c r="L14" s="150"/>
      <c r="M14" s="150"/>
      <c r="N14" s="150"/>
      <c r="O14" s="150"/>
      <c r="P14" s="150"/>
      <c r="Q14" s="150"/>
    </row>
    <row r="15" spans="1:17" x14ac:dyDescent="0.3">
      <c r="A15" s="124">
        <v>7</v>
      </c>
      <c r="B15" s="316" t="s">
        <v>1676</v>
      </c>
      <c r="C15" s="306"/>
      <c r="D15" s="306"/>
      <c r="E15" s="306"/>
      <c r="F15" s="306"/>
      <c r="G15" s="306"/>
      <c r="H15" s="306"/>
      <c r="I15" s="306"/>
      <c r="J15" s="306"/>
      <c r="K15" s="306"/>
      <c r="L15" s="306"/>
      <c r="M15" s="306"/>
      <c r="N15" s="306"/>
      <c r="O15" s="306"/>
      <c r="P15" s="306"/>
      <c r="Q15" s="306"/>
    </row>
    <row r="16" spans="1:17" x14ac:dyDescent="0.3">
      <c r="A16" s="124">
        <v>8</v>
      </c>
      <c r="B16" s="150" t="s">
        <v>1677</v>
      </c>
      <c r="C16" s="150"/>
      <c r="D16" s="150"/>
      <c r="E16" s="150"/>
      <c r="F16" s="150"/>
      <c r="G16" s="150"/>
      <c r="H16" s="150"/>
      <c r="I16" s="150"/>
      <c r="J16" s="150"/>
      <c r="K16" s="150"/>
      <c r="L16" s="150"/>
      <c r="M16" s="150"/>
      <c r="N16" s="150"/>
      <c r="O16" s="150"/>
      <c r="P16" s="150"/>
      <c r="Q16" s="150"/>
    </row>
    <row r="17" spans="1:17" x14ac:dyDescent="0.3">
      <c r="A17" s="124">
        <v>9</v>
      </c>
      <c r="B17" s="150" t="s">
        <v>1678</v>
      </c>
      <c r="C17" s="150"/>
      <c r="D17" s="150"/>
      <c r="E17" s="150"/>
      <c r="F17" s="150"/>
      <c r="G17" s="150"/>
      <c r="H17" s="150"/>
      <c r="I17" s="150"/>
      <c r="J17" s="150"/>
      <c r="K17" s="150"/>
      <c r="L17" s="150"/>
      <c r="M17" s="150"/>
      <c r="N17" s="150"/>
      <c r="O17" s="150"/>
      <c r="P17" s="150"/>
      <c r="Q17" s="150"/>
    </row>
    <row r="18" spans="1:17" x14ac:dyDescent="0.3">
      <c r="A18" s="124">
        <v>10</v>
      </c>
      <c r="B18" s="150" t="s">
        <v>1679</v>
      </c>
      <c r="C18" s="150"/>
      <c r="D18" s="150"/>
      <c r="E18" s="150"/>
      <c r="F18" s="150"/>
      <c r="G18" s="150"/>
      <c r="H18" s="150"/>
      <c r="I18" s="150"/>
      <c r="J18" s="150"/>
      <c r="K18" s="150"/>
      <c r="L18" s="150"/>
      <c r="M18" s="150"/>
      <c r="N18" s="150"/>
      <c r="O18" s="150"/>
      <c r="P18" s="150"/>
      <c r="Q18" s="150"/>
    </row>
    <row r="19" spans="1:17" x14ac:dyDescent="0.3">
      <c r="A19" s="124">
        <v>11</v>
      </c>
      <c r="B19" s="150" t="s">
        <v>1680</v>
      </c>
      <c r="C19" s="150"/>
      <c r="D19" s="150"/>
      <c r="E19" s="150"/>
      <c r="F19" s="150"/>
      <c r="G19" s="150"/>
      <c r="H19" s="150"/>
      <c r="I19" s="150"/>
      <c r="J19" s="150"/>
      <c r="K19" s="150"/>
      <c r="L19" s="150"/>
      <c r="M19" s="150"/>
      <c r="N19" s="150"/>
      <c r="O19" s="150"/>
      <c r="P19" s="150"/>
      <c r="Q19" s="150"/>
    </row>
    <row r="20" spans="1:17" x14ac:dyDescent="0.3">
      <c r="A20" s="124">
        <v>12</v>
      </c>
      <c r="B20" s="150" t="s">
        <v>1675</v>
      </c>
      <c r="C20" s="150"/>
      <c r="D20" s="150"/>
      <c r="E20" s="150"/>
      <c r="F20" s="150"/>
      <c r="G20" s="150"/>
      <c r="H20" s="150"/>
      <c r="I20" s="150"/>
      <c r="J20" s="150"/>
      <c r="K20" s="150"/>
      <c r="L20" s="150"/>
      <c r="M20" s="150"/>
      <c r="N20" s="150"/>
      <c r="O20" s="150"/>
      <c r="P20" s="150"/>
      <c r="Q20" s="150"/>
    </row>
  </sheetData>
  <mergeCells count="21">
    <mergeCell ref="K7:K8"/>
    <mergeCell ref="M7:M8"/>
    <mergeCell ref="N7:N8"/>
    <mergeCell ref="O7:O8"/>
    <mergeCell ref="Q7:Q8"/>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09375" defaultRowHeight="14.4" x14ac:dyDescent="0.3"/>
  <cols>
    <col min="1" max="1" width="5.33203125" customWidth="1"/>
    <col min="2" max="2" width="35.88671875" customWidth="1"/>
    <col min="3" max="12" width="12.33203125" customWidth="1"/>
    <col min="13" max="13" width="15.88671875" customWidth="1"/>
  </cols>
  <sheetData>
    <row r="1" spans="1:14" ht="18" x14ac:dyDescent="0.35">
      <c r="B1" s="395" t="s">
        <v>1639</v>
      </c>
      <c r="C1" s="41"/>
      <c r="D1" s="41"/>
      <c r="E1" s="41"/>
      <c r="F1" s="41"/>
      <c r="G1" s="41"/>
      <c r="H1" s="41"/>
      <c r="I1" s="41"/>
      <c r="J1" s="41"/>
      <c r="K1" s="41"/>
      <c r="L1" s="41"/>
      <c r="M1" s="41"/>
    </row>
    <row r="4" spans="1:14" x14ac:dyDescent="0.3">
      <c r="A4" s="438"/>
      <c r="B4" s="439"/>
      <c r="C4" s="306" t="s">
        <v>6</v>
      </c>
      <c r="D4" s="306" t="s">
        <v>7</v>
      </c>
      <c r="E4" s="306" t="s">
        <v>8</v>
      </c>
      <c r="F4" s="306" t="s">
        <v>43</v>
      </c>
      <c r="G4" s="306" t="s">
        <v>44</v>
      </c>
      <c r="H4" s="306" t="s">
        <v>162</v>
      </c>
      <c r="I4" s="306" t="s">
        <v>163</v>
      </c>
      <c r="J4" s="306" t="s">
        <v>197</v>
      </c>
      <c r="K4" s="306" t="s">
        <v>452</v>
      </c>
      <c r="L4" s="306" t="s">
        <v>453</v>
      </c>
      <c r="M4" s="306" t="s">
        <v>454</v>
      </c>
      <c r="N4" s="306" t="s">
        <v>455</v>
      </c>
    </row>
    <row r="5" spans="1:14" x14ac:dyDescent="0.3">
      <c r="A5" s="438"/>
      <c r="B5" s="439"/>
      <c r="C5" s="1472" t="s">
        <v>1661</v>
      </c>
      <c r="D5" s="1472"/>
      <c r="E5" s="1472"/>
      <c r="F5" s="1472"/>
      <c r="G5" s="1472" t="s">
        <v>1662</v>
      </c>
      <c r="H5" s="1472"/>
      <c r="I5" s="1472"/>
      <c r="J5" s="1472"/>
      <c r="K5" s="1472" t="s">
        <v>1663</v>
      </c>
      <c r="L5" s="1472"/>
      <c r="M5" s="1472"/>
      <c r="N5" s="1472"/>
    </row>
    <row r="6" spans="1:14" x14ac:dyDescent="0.3">
      <c r="A6" s="438"/>
      <c r="B6" s="439"/>
      <c r="C6" s="1473" t="s">
        <v>1664</v>
      </c>
      <c r="D6" s="1474"/>
      <c r="E6" s="1468" t="s">
        <v>1665</v>
      </c>
      <c r="F6" s="440" t="s">
        <v>1666</v>
      </c>
      <c r="G6" s="1472" t="s">
        <v>1664</v>
      </c>
      <c r="H6" s="1472"/>
      <c r="I6" s="1468" t="s">
        <v>1665</v>
      </c>
      <c r="J6" s="440" t="s">
        <v>1666</v>
      </c>
      <c r="K6" s="1472" t="s">
        <v>1664</v>
      </c>
      <c r="L6" s="1472"/>
      <c r="M6" s="1468" t="s">
        <v>1665</v>
      </c>
      <c r="N6" s="440" t="s">
        <v>1666</v>
      </c>
    </row>
    <row r="7" spans="1:14" x14ac:dyDescent="0.3">
      <c r="A7" s="441"/>
      <c r="B7" s="442"/>
      <c r="C7" s="447" t="s">
        <v>1667</v>
      </c>
      <c r="D7" s="447" t="s">
        <v>1668</v>
      </c>
      <c r="E7" s="1469"/>
      <c r="F7" s="432"/>
      <c r="G7" s="448" t="s">
        <v>1667</v>
      </c>
      <c r="H7" s="448" t="s">
        <v>1668</v>
      </c>
      <c r="I7" s="1469"/>
      <c r="J7" s="432"/>
      <c r="K7" s="448" t="s">
        <v>1667</v>
      </c>
      <c r="L7" s="448" t="s">
        <v>1668</v>
      </c>
      <c r="M7" s="1469"/>
      <c r="N7" s="432"/>
    </row>
    <row r="8" spans="1:14" x14ac:dyDescent="0.3">
      <c r="A8" s="444">
        <v>1</v>
      </c>
      <c r="B8" s="445" t="s">
        <v>1670</v>
      </c>
      <c r="C8" s="447"/>
      <c r="D8" s="447"/>
      <c r="E8" s="432"/>
      <c r="F8" s="448"/>
      <c r="G8" s="448"/>
      <c r="H8" s="448"/>
      <c r="I8" s="432"/>
      <c r="J8" s="448"/>
      <c r="K8" s="448"/>
      <c r="L8" s="448"/>
      <c r="M8" s="432"/>
      <c r="N8" s="448"/>
    </row>
    <row r="9" spans="1:14" x14ac:dyDescent="0.3">
      <c r="A9" s="124">
        <v>2</v>
      </c>
      <c r="B9" s="449" t="s">
        <v>1671</v>
      </c>
      <c r="C9" s="306"/>
      <c r="D9" s="306"/>
      <c r="E9" s="306"/>
      <c r="F9" s="306"/>
      <c r="G9" s="306"/>
      <c r="H9" s="306"/>
      <c r="I9" s="306"/>
      <c r="J9" s="306"/>
      <c r="K9" s="306"/>
      <c r="L9" s="306"/>
      <c r="M9" s="306"/>
      <c r="N9" s="306"/>
    </row>
    <row r="10" spans="1:14" x14ac:dyDescent="0.3">
      <c r="A10" s="124">
        <v>3</v>
      </c>
      <c r="B10" s="450" t="s">
        <v>1672</v>
      </c>
      <c r="C10" s="150"/>
      <c r="D10" s="150"/>
      <c r="E10" s="150"/>
      <c r="F10" s="150"/>
      <c r="G10" s="150"/>
      <c r="H10" s="150"/>
      <c r="I10" s="150"/>
      <c r="J10" s="150"/>
      <c r="K10" s="150"/>
      <c r="L10" s="150"/>
      <c r="M10" s="150"/>
      <c r="N10" s="150"/>
    </row>
    <row r="11" spans="1:14" x14ac:dyDescent="0.3">
      <c r="A11" s="124">
        <v>4</v>
      </c>
      <c r="B11" s="450" t="s">
        <v>1673</v>
      </c>
      <c r="C11" s="150"/>
      <c r="D11" s="150"/>
      <c r="E11" s="150"/>
      <c r="F11" s="150"/>
      <c r="G11" s="150"/>
      <c r="H11" s="150"/>
      <c r="I11" s="150"/>
      <c r="J11" s="150"/>
      <c r="K11" s="150"/>
      <c r="L11" s="150"/>
      <c r="M11" s="150"/>
      <c r="N11" s="150"/>
    </row>
    <row r="12" spans="1:14" x14ac:dyDescent="0.3">
      <c r="A12" s="124">
        <v>5</v>
      </c>
      <c r="B12" s="450" t="s">
        <v>1674</v>
      </c>
      <c r="C12" s="150"/>
      <c r="D12" s="150"/>
      <c r="E12" s="150"/>
      <c r="F12" s="150"/>
      <c r="G12" s="150"/>
      <c r="H12" s="150"/>
      <c r="I12" s="150"/>
      <c r="J12" s="150"/>
      <c r="K12" s="150"/>
      <c r="L12" s="150"/>
      <c r="M12" s="150"/>
      <c r="N12" s="150"/>
    </row>
    <row r="13" spans="1:14" x14ac:dyDescent="0.3">
      <c r="A13" s="124">
        <v>6</v>
      </c>
      <c r="B13" s="450" t="s">
        <v>1675</v>
      </c>
      <c r="C13" s="150"/>
      <c r="D13" s="150"/>
      <c r="E13" s="150"/>
      <c r="F13" s="150"/>
      <c r="G13" s="150"/>
      <c r="H13" s="150"/>
      <c r="I13" s="150"/>
      <c r="J13" s="150"/>
      <c r="K13" s="150"/>
      <c r="L13" s="150"/>
      <c r="M13" s="150"/>
      <c r="N13" s="150"/>
    </row>
    <row r="14" spans="1:14" ht="15.75" customHeight="1" x14ac:dyDescent="0.3">
      <c r="A14" s="124">
        <v>7</v>
      </c>
      <c r="B14" s="449" t="s">
        <v>1676</v>
      </c>
      <c r="C14" s="306"/>
      <c r="D14" s="306"/>
      <c r="E14" s="306"/>
      <c r="F14" s="306"/>
      <c r="G14" s="306"/>
      <c r="H14" s="306"/>
      <c r="I14" s="306"/>
      <c r="J14" s="306"/>
      <c r="K14" s="306"/>
      <c r="L14" s="306"/>
      <c r="M14" s="306"/>
      <c r="N14" s="306"/>
    </row>
    <row r="15" spans="1:14" x14ac:dyDescent="0.3">
      <c r="A15" s="124">
        <v>8</v>
      </c>
      <c r="B15" s="450" t="s">
        <v>1677</v>
      </c>
      <c r="C15" s="150"/>
      <c r="D15" s="150"/>
      <c r="E15" s="150"/>
      <c r="F15" s="150"/>
      <c r="G15" s="150"/>
      <c r="H15" s="150"/>
      <c r="I15" s="150"/>
      <c r="J15" s="150"/>
      <c r="K15" s="150"/>
      <c r="L15" s="150"/>
      <c r="M15" s="150"/>
      <c r="N15" s="150"/>
    </row>
    <row r="16" spans="1:14" x14ac:dyDescent="0.3">
      <c r="A16" s="124">
        <v>9</v>
      </c>
      <c r="B16" s="450" t="s">
        <v>1678</v>
      </c>
      <c r="C16" s="150"/>
      <c r="D16" s="150"/>
      <c r="E16" s="150"/>
      <c r="F16" s="150"/>
      <c r="G16" s="150"/>
      <c r="H16" s="150"/>
      <c r="I16" s="150"/>
      <c r="J16" s="150"/>
      <c r="K16" s="150"/>
      <c r="L16" s="150"/>
      <c r="M16" s="150"/>
      <c r="N16" s="150"/>
    </row>
    <row r="17" spans="1:14" x14ac:dyDescent="0.3">
      <c r="A17" s="124">
        <v>10</v>
      </c>
      <c r="B17" s="450" t="s">
        <v>1679</v>
      </c>
      <c r="C17" s="150"/>
      <c r="D17" s="150"/>
      <c r="E17" s="150"/>
      <c r="F17" s="150"/>
      <c r="G17" s="150"/>
      <c r="H17" s="150"/>
      <c r="I17" s="150"/>
      <c r="J17" s="150"/>
      <c r="K17" s="150"/>
      <c r="L17" s="150"/>
      <c r="M17" s="150"/>
      <c r="N17" s="150"/>
    </row>
    <row r="18" spans="1:14" x14ac:dyDescent="0.3">
      <c r="A18" s="124">
        <v>11</v>
      </c>
      <c r="B18" s="450" t="s">
        <v>1680</v>
      </c>
      <c r="C18" s="150"/>
      <c r="D18" s="150"/>
      <c r="E18" s="150"/>
      <c r="F18" s="150"/>
      <c r="G18" s="150"/>
      <c r="H18" s="150"/>
      <c r="I18" s="150"/>
      <c r="J18" s="150"/>
      <c r="K18" s="150"/>
      <c r="L18" s="150"/>
      <c r="M18" s="150"/>
      <c r="N18" s="150"/>
    </row>
    <row r="19" spans="1:14" x14ac:dyDescent="0.3">
      <c r="A19" s="124">
        <v>12</v>
      </c>
      <c r="B19" s="450" t="s">
        <v>1675</v>
      </c>
      <c r="C19" s="150"/>
      <c r="D19" s="150"/>
      <c r="E19" s="150"/>
      <c r="F19" s="150"/>
      <c r="G19" s="150"/>
      <c r="H19" s="150"/>
      <c r="I19" s="150"/>
      <c r="J19" s="150"/>
      <c r="K19" s="150"/>
      <c r="L19" s="150"/>
      <c r="M19" s="150"/>
      <c r="N19" s="150"/>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5" orientation="landscape" cellComments="asDisplayed" verticalDpi="598" r:id="rId1"/>
  <headerFooter>
    <oddHeader>&amp;CCS
Příloha XXVII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79998168889431442"/>
  </sheetPr>
  <dimension ref="A2:D7"/>
  <sheetViews>
    <sheetView showGridLines="0" zoomScale="80" zoomScaleNormal="80" zoomScalePageLayoutView="115" workbookViewId="0"/>
  </sheetViews>
  <sheetFormatPr defaultRowHeight="14.4" x14ac:dyDescent="0.3"/>
  <cols>
    <col min="1" max="1" width="4.5546875" customWidth="1"/>
    <col min="2" max="2" width="68.109375" customWidth="1"/>
    <col min="3" max="3" width="21.109375" customWidth="1"/>
    <col min="4" max="4" width="32.109375" customWidth="1"/>
  </cols>
  <sheetData>
    <row r="2" spans="1:4" x14ac:dyDescent="0.3">
      <c r="A2" s="5" t="s">
        <v>1</v>
      </c>
    </row>
    <row r="5" spans="1:4" x14ac:dyDescent="0.3">
      <c r="B5" s="19"/>
      <c r="C5" s="14" t="s">
        <v>6</v>
      </c>
      <c r="D5" s="14" t="s">
        <v>7</v>
      </c>
    </row>
    <row r="6" spans="1:4" x14ac:dyDescent="0.3">
      <c r="B6" s="19"/>
      <c r="C6" s="14" t="s">
        <v>103</v>
      </c>
      <c r="D6" s="14" t="s">
        <v>104</v>
      </c>
    </row>
    <row r="7" spans="1:4" ht="28.8" x14ac:dyDescent="0.3">
      <c r="A7" s="14">
        <v>1</v>
      </c>
      <c r="B7" s="20" t="s">
        <v>105</v>
      </c>
      <c r="C7" s="14">
        <v>0</v>
      </c>
      <c r="D7" s="14">
        <v>0</v>
      </c>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09375" defaultRowHeight="14.4" x14ac:dyDescent="0.3"/>
  <cols>
    <col min="1" max="1" width="5.109375" customWidth="1"/>
    <col min="2" max="3" width="13.6640625" customWidth="1"/>
    <col min="4" max="20" width="13.44140625" customWidth="1"/>
  </cols>
  <sheetData>
    <row r="1" spans="1:20" ht="18" x14ac:dyDescent="0.35">
      <c r="B1" s="395" t="s">
        <v>1681</v>
      </c>
    </row>
    <row r="2" spans="1:20" ht="18" x14ac:dyDescent="0.35">
      <c r="B2" s="451"/>
      <c r="C2" s="452"/>
      <c r="D2" s="452"/>
      <c r="E2" s="452"/>
      <c r="F2" s="452"/>
      <c r="G2" s="452"/>
      <c r="H2" s="452"/>
      <c r="I2" s="452"/>
      <c r="J2" s="452"/>
      <c r="K2" s="452"/>
      <c r="L2" s="60"/>
      <c r="M2" s="60"/>
    </row>
    <row r="4" spans="1:20" x14ac:dyDescent="0.3">
      <c r="A4" s="34"/>
      <c r="B4" s="34"/>
      <c r="C4" s="34"/>
      <c r="D4" s="306" t="s">
        <v>6</v>
      </c>
      <c r="E4" s="306" t="s">
        <v>7</v>
      </c>
      <c r="F4" s="306" t="s">
        <v>8</v>
      </c>
      <c r="G4" s="306" t="s">
        <v>43</v>
      </c>
      <c r="H4" s="306" t="s">
        <v>44</v>
      </c>
      <c r="I4" s="306" t="s">
        <v>162</v>
      </c>
      <c r="J4" s="306" t="s">
        <v>163</v>
      </c>
      <c r="K4" s="306" t="s">
        <v>197</v>
      </c>
      <c r="L4" s="306" t="s">
        <v>452</v>
      </c>
      <c r="M4" s="306" t="s">
        <v>453</v>
      </c>
      <c r="N4" s="306" t="s">
        <v>454</v>
      </c>
      <c r="O4" s="306" t="s">
        <v>455</v>
      </c>
      <c r="P4" s="306" t="s">
        <v>456</v>
      </c>
      <c r="Q4" s="306" t="s">
        <v>742</v>
      </c>
      <c r="R4" s="306" t="s">
        <v>743</v>
      </c>
      <c r="S4" s="306" t="s">
        <v>1682</v>
      </c>
      <c r="T4" s="306" t="s">
        <v>1683</v>
      </c>
    </row>
    <row r="5" spans="1:20" x14ac:dyDescent="0.3">
      <c r="A5" s="34"/>
      <c r="B5" s="34"/>
      <c r="C5" s="34"/>
      <c r="D5" s="1480" t="s">
        <v>1684</v>
      </c>
      <c r="E5" s="1472"/>
      <c r="F5" s="1472"/>
      <c r="G5" s="1472"/>
      <c r="H5" s="1472"/>
      <c r="I5" s="1472" t="s">
        <v>1685</v>
      </c>
      <c r="J5" s="1472"/>
      <c r="K5" s="1472"/>
      <c r="L5" s="1472"/>
      <c r="M5" s="1472" t="s">
        <v>1686</v>
      </c>
      <c r="N5" s="1472"/>
      <c r="O5" s="1472"/>
      <c r="P5" s="1472"/>
      <c r="Q5" s="1472" t="s">
        <v>1687</v>
      </c>
      <c r="R5" s="1472"/>
      <c r="S5" s="1472"/>
      <c r="T5" s="1472"/>
    </row>
    <row r="6" spans="1:20" s="73" customFormat="1" ht="28.8" x14ac:dyDescent="0.3">
      <c r="A6" s="438"/>
      <c r="B6" s="438"/>
      <c r="C6" s="438"/>
      <c r="D6" s="453" t="s">
        <v>1688</v>
      </c>
      <c r="E6" s="453" t="s">
        <v>1689</v>
      </c>
      <c r="F6" s="453" t="s">
        <v>1690</v>
      </c>
      <c r="G6" s="453" t="s">
        <v>1691</v>
      </c>
      <c r="H6" s="453" t="s">
        <v>1692</v>
      </c>
      <c r="I6" s="453" t="s">
        <v>1693</v>
      </c>
      <c r="J6" s="453" t="s">
        <v>1694</v>
      </c>
      <c r="K6" s="453" t="s">
        <v>1695</v>
      </c>
      <c r="L6" s="454" t="s">
        <v>1692</v>
      </c>
      <c r="M6" s="453" t="s">
        <v>1693</v>
      </c>
      <c r="N6" s="453" t="s">
        <v>1694</v>
      </c>
      <c r="O6" s="453" t="s">
        <v>1695</v>
      </c>
      <c r="P6" s="454" t="s">
        <v>1696</v>
      </c>
      <c r="Q6" s="453" t="s">
        <v>1693</v>
      </c>
      <c r="R6" s="453" t="s">
        <v>1694</v>
      </c>
      <c r="S6" s="453" t="s">
        <v>1695</v>
      </c>
      <c r="T6" s="454" t="s">
        <v>1696</v>
      </c>
    </row>
    <row r="7" spans="1:20" x14ac:dyDescent="0.3">
      <c r="A7" s="455">
        <v>1</v>
      </c>
      <c r="B7" s="1481" t="s">
        <v>1670</v>
      </c>
      <c r="C7" s="1481"/>
      <c r="D7" s="150"/>
      <c r="E7" s="150"/>
      <c r="F7" s="150"/>
      <c r="G7" s="150"/>
      <c r="H7" s="150"/>
      <c r="I7" s="150"/>
      <c r="J7" s="150"/>
      <c r="K7" s="150"/>
      <c r="L7" s="150"/>
      <c r="M7" s="150"/>
      <c r="N7" s="150"/>
      <c r="O7" s="150"/>
      <c r="P7" s="150"/>
      <c r="Q7" s="150"/>
      <c r="R7" s="150"/>
      <c r="S7" s="150"/>
      <c r="T7" s="150"/>
    </row>
    <row r="8" spans="1:20" x14ac:dyDescent="0.3">
      <c r="A8" s="306">
        <v>2</v>
      </c>
      <c r="B8" s="1479" t="s">
        <v>1697</v>
      </c>
      <c r="C8" s="1479"/>
      <c r="D8" s="150"/>
      <c r="E8" s="150"/>
      <c r="F8" s="150"/>
      <c r="G8" s="150"/>
      <c r="H8" s="150"/>
      <c r="I8" s="150"/>
      <c r="J8" s="150"/>
      <c r="K8" s="150"/>
      <c r="L8" s="150"/>
      <c r="M8" s="150"/>
      <c r="N8" s="150"/>
      <c r="O8" s="150"/>
      <c r="P8" s="150"/>
      <c r="Q8" s="150"/>
      <c r="R8" s="150"/>
      <c r="S8" s="150"/>
      <c r="T8" s="150"/>
    </row>
    <row r="9" spans="1:20" x14ac:dyDescent="0.3">
      <c r="A9" s="306">
        <v>3</v>
      </c>
      <c r="B9" s="1479" t="s">
        <v>1698</v>
      </c>
      <c r="C9" s="1479"/>
      <c r="D9" s="150"/>
      <c r="E9" s="150"/>
      <c r="F9" s="150"/>
      <c r="G9" s="150"/>
      <c r="H9" s="150"/>
      <c r="I9" s="150"/>
      <c r="J9" s="150"/>
      <c r="K9" s="150"/>
      <c r="L9" s="150"/>
      <c r="M9" s="150"/>
      <c r="N9" s="150"/>
      <c r="O9" s="150"/>
      <c r="P9" s="150"/>
      <c r="Q9" s="150"/>
      <c r="R9" s="150"/>
      <c r="S9" s="150"/>
      <c r="T9" s="150"/>
    </row>
    <row r="10" spans="1:20" x14ac:dyDescent="0.3">
      <c r="A10" s="306">
        <v>4</v>
      </c>
      <c r="B10" s="1479" t="s">
        <v>1699</v>
      </c>
      <c r="C10" s="1479"/>
      <c r="D10" s="150"/>
      <c r="E10" s="150"/>
      <c r="F10" s="150"/>
      <c r="G10" s="150"/>
      <c r="H10" s="150"/>
      <c r="I10" s="150"/>
      <c r="J10" s="150"/>
      <c r="K10" s="150"/>
      <c r="L10" s="150"/>
      <c r="M10" s="150"/>
      <c r="N10" s="150"/>
      <c r="O10" s="150"/>
      <c r="P10" s="150"/>
      <c r="Q10" s="150"/>
      <c r="R10" s="150"/>
      <c r="S10" s="150"/>
      <c r="T10" s="150"/>
    </row>
    <row r="11" spans="1:20" x14ac:dyDescent="0.3">
      <c r="A11" s="306">
        <v>5</v>
      </c>
      <c r="B11" s="1482" t="s">
        <v>1700</v>
      </c>
      <c r="C11" s="1482"/>
      <c r="D11" s="150"/>
      <c r="E11" s="150"/>
      <c r="F11" s="150"/>
      <c r="G11" s="150"/>
      <c r="H11" s="150"/>
      <c r="I11" s="150"/>
      <c r="J11" s="150"/>
      <c r="K11" s="150"/>
      <c r="L11" s="150"/>
      <c r="M11" s="150"/>
      <c r="N11" s="150"/>
      <c r="O11" s="150"/>
      <c r="P11" s="150"/>
      <c r="Q11" s="150"/>
      <c r="R11" s="150"/>
      <c r="S11" s="150"/>
      <c r="T11" s="150"/>
    </row>
    <row r="12" spans="1:20" x14ac:dyDescent="0.3">
      <c r="A12" s="306">
        <v>6</v>
      </c>
      <c r="B12" s="1479" t="s">
        <v>1701</v>
      </c>
      <c r="C12" s="1479"/>
      <c r="D12" s="150"/>
      <c r="E12" s="150"/>
      <c r="F12" s="150"/>
      <c r="G12" s="150"/>
      <c r="H12" s="150"/>
      <c r="I12" s="150"/>
      <c r="J12" s="150"/>
      <c r="K12" s="150"/>
      <c r="L12" s="150"/>
      <c r="M12" s="150"/>
      <c r="N12" s="150"/>
      <c r="O12" s="150"/>
      <c r="P12" s="150"/>
      <c r="Q12" s="150"/>
      <c r="R12" s="150"/>
      <c r="S12" s="150"/>
      <c r="T12" s="150"/>
    </row>
    <row r="13" spans="1:20" x14ac:dyDescent="0.3">
      <c r="A13" s="306">
        <v>7</v>
      </c>
      <c r="B13" s="1482" t="s">
        <v>1700</v>
      </c>
      <c r="C13" s="1482"/>
      <c r="D13" s="150"/>
      <c r="E13" s="150"/>
      <c r="F13" s="150"/>
      <c r="G13" s="150"/>
      <c r="H13" s="150"/>
      <c r="I13" s="150"/>
      <c r="J13" s="150"/>
      <c r="K13" s="150"/>
      <c r="L13" s="150"/>
      <c r="M13" s="150"/>
      <c r="N13" s="150"/>
      <c r="O13" s="150"/>
      <c r="P13" s="150"/>
      <c r="Q13" s="150"/>
      <c r="R13" s="150"/>
      <c r="S13" s="150"/>
      <c r="T13" s="150"/>
    </row>
    <row r="14" spans="1:20" x14ac:dyDescent="0.3">
      <c r="A14" s="306">
        <v>8</v>
      </c>
      <c r="B14" s="1479" t="s">
        <v>1702</v>
      </c>
      <c r="C14" s="1479"/>
      <c r="D14" s="150"/>
      <c r="E14" s="150"/>
      <c r="F14" s="150"/>
      <c r="G14" s="150"/>
      <c r="H14" s="150"/>
      <c r="I14" s="150"/>
      <c r="J14" s="150"/>
      <c r="K14" s="150"/>
      <c r="L14" s="150"/>
      <c r="M14" s="150"/>
      <c r="N14" s="150"/>
      <c r="O14" s="150"/>
      <c r="P14" s="150"/>
      <c r="Q14" s="150"/>
      <c r="R14" s="150"/>
      <c r="S14" s="150"/>
      <c r="T14" s="150"/>
    </row>
    <row r="15" spans="1:20" x14ac:dyDescent="0.3">
      <c r="A15" s="306">
        <v>9</v>
      </c>
      <c r="B15" s="1479" t="s">
        <v>1703</v>
      </c>
      <c r="C15" s="1479"/>
      <c r="D15" s="150"/>
      <c r="E15" s="150"/>
      <c r="F15" s="150"/>
      <c r="G15" s="150"/>
      <c r="H15" s="150"/>
      <c r="I15" s="150"/>
      <c r="J15" s="150"/>
      <c r="K15" s="150"/>
      <c r="L15" s="150"/>
      <c r="M15" s="150"/>
      <c r="N15" s="150"/>
      <c r="O15" s="150"/>
      <c r="P15" s="150"/>
      <c r="Q15" s="150"/>
      <c r="R15" s="150"/>
      <c r="S15" s="150"/>
      <c r="T15" s="150"/>
    </row>
    <row r="16" spans="1:20" x14ac:dyDescent="0.3">
      <c r="A16" s="306">
        <v>10</v>
      </c>
      <c r="B16" s="1479" t="s">
        <v>1698</v>
      </c>
      <c r="C16" s="1479"/>
      <c r="D16" s="150"/>
      <c r="E16" s="150"/>
      <c r="F16" s="150"/>
      <c r="G16" s="150"/>
      <c r="H16" s="150"/>
      <c r="I16" s="150"/>
      <c r="J16" s="150"/>
      <c r="K16" s="150"/>
      <c r="L16" s="150"/>
      <c r="M16" s="150"/>
      <c r="N16" s="150"/>
      <c r="O16" s="150"/>
      <c r="P16" s="150"/>
      <c r="Q16" s="150"/>
      <c r="R16" s="150"/>
      <c r="S16" s="150"/>
      <c r="T16" s="150"/>
    </row>
    <row r="17" spans="1:20" x14ac:dyDescent="0.3">
      <c r="A17" s="306">
        <v>11</v>
      </c>
      <c r="B17" s="1479" t="s">
        <v>1699</v>
      </c>
      <c r="C17" s="1479"/>
      <c r="D17" s="150"/>
      <c r="E17" s="150"/>
      <c r="F17" s="150"/>
      <c r="G17" s="150"/>
      <c r="H17" s="150"/>
      <c r="I17" s="150"/>
      <c r="J17" s="150"/>
      <c r="K17" s="150"/>
      <c r="L17" s="150"/>
      <c r="M17" s="150"/>
      <c r="N17" s="150"/>
      <c r="O17" s="150"/>
      <c r="P17" s="150"/>
      <c r="Q17" s="150"/>
      <c r="R17" s="150"/>
      <c r="S17" s="150"/>
      <c r="T17" s="150"/>
    </row>
    <row r="18" spans="1:20" x14ac:dyDescent="0.3">
      <c r="A18" s="306">
        <v>12</v>
      </c>
      <c r="B18" s="1479" t="s">
        <v>1701</v>
      </c>
      <c r="C18" s="1479"/>
      <c r="D18" s="150"/>
      <c r="E18" s="150"/>
      <c r="F18" s="150"/>
      <c r="G18" s="150"/>
      <c r="H18" s="150"/>
      <c r="I18" s="150"/>
      <c r="J18" s="150"/>
      <c r="K18" s="150"/>
      <c r="L18" s="150"/>
      <c r="M18" s="150"/>
      <c r="N18" s="150"/>
      <c r="O18" s="150"/>
      <c r="P18" s="150"/>
      <c r="Q18" s="150"/>
      <c r="R18" s="150"/>
      <c r="S18" s="150"/>
      <c r="T18" s="150"/>
    </row>
    <row r="19" spans="1:20" x14ac:dyDescent="0.3">
      <c r="A19" s="306">
        <v>13</v>
      </c>
      <c r="B19" s="1479" t="s">
        <v>1702</v>
      </c>
      <c r="C19" s="1479"/>
      <c r="D19" s="150"/>
      <c r="E19" s="150"/>
      <c r="F19" s="150"/>
      <c r="G19" s="150"/>
      <c r="H19" s="150"/>
      <c r="I19" s="150"/>
      <c r="J19" s="150"/>
      <c r="K19" s="150"/>
      <c r="L19" s="150"/>
      <c r="M19" s="150"/>
      <c r="N19" s="150"/>
      <c r="O19" s="150"/>
      <c r="P19" s="150"/>
      <c r="Q19" s="150"/>
      <c r="R19" s="150"/>
      <c r="S19" s="150"/>
      <c r="T19" s="150"/>
    </row>
    <row r="21" spans="1:20" ht="13.5" customHeight="1" x14ac:dyDescent="0.3"/>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09375" defaultRowHeight="14.4" x14ac:dyDescent="0.3"/>
  <cols>
    <col min="1" max="1" width="4.5546875" customWidth="1"/>
    <col min="2" max="3" width="13.6640625" customWidth="1"/>
    <col min="4" max="20" width="13.44140625" customWidth="1"/>
  </cols>
  <sheetData>
    <row r="1" spans="1:20" ht="18" x14ac:dyDescent="0.35">
      <c r="B1" s="395" t="s">
        <v>1704</v>
      </c>
      <c r="C1" s="41"/>
      <c r="D1" s="41"/>
      <c r="E1" s="41"/>
      <c r="F1" s="41"/>
      <c r="G1" s="41"/>
      <c r="H1" s="41"/>
      <c r="I1" s="41"/>
      <c r="J1" s="41"/>
      <c r="K1" s="41"/>
    </row>
    <row r="4" spans="1:20" x14ac:dyDescent="0.3">
      <c r="A4" s="34"/>
      <c r="B4" s="34"/>
      <c r="C4" s="456"/>
      <c r="D4" s="306" t="s">
        <v>6</v>
      </c>
      <c r="E4" s="306" t="s">
        <v>7</v>
      </c>
      <c r="F4" s="306" t="s">
        <v>8</v>
      </c>
      <c r="G4" s="306" t="s">
        <v>43</v>
      </c>
      <c r="H4" s="306" t="s">
        <v>44</v>
      </c>
      <c r="I4" s="306" t="s">
        <v>162</v>
      </c>
      <c r="J4" s="306" t="s">
        <v>163</v>
      </c>
      <c r="K4" s="306" t="s">
        <v>197</v>
      </c>
      <c r="L4" s="306" t="s">
        <v>452</v>
      </c>
      <c r="M4" s="306" t="s">
        <v>453</v>
      </c>
      <c r="N4" s="306" t="s">
        <v>454</v>
      </c>
      <c r="O4" s="306" t="s">
        <v>455</v>
      </c>
      <c r="P4" s="306" t="s">
        <v>456</v>
      </c>
      <c r="Q4" s="306" t="s">
        <v>742</v>
      </c>
      <c r="R4" s="306" t="s">
        <v>743</v>
      </c>
      <c r="S4" s="306" t="s">
        <v>1682</v>
      </c>
      <c r="T4" s="306" t="s">
        <v>1683</v>
      </c>
    </row>
    <row r="5" spans="1:20" ht="15" customHeight="1" x14ac:dyDescent="0.3">
      <c r="A5" s="34"/>
      <c r="B5" s="34"/>
      <c r="C5" s="456"/>
      <c r="D5" s="1480" t="s">
        <v>1684</v>
      </c>
      <c r="E5" s="1472"/>
      <c r="F5" s="1472"/>
      <c r="G5" s="1472"/>
      <c r="H5" s="1472"/>
      <c r="I5" s="1472" t="s">
        <v>1685</v>
      </c>
      <c r="J5" s="1472"/>
      <c r="K5" s="1472"/>
      <c r="L5" s="1472"/>
      <c r="M5" s="1472" t="s">
        <v>1686</v>
      </c>
      <c r="N5" s="1472"/>
      <c r="O5" s="1472"/>
      <c r="P5" s="1472"/>
      <c r="Q5" s="1472" t="s">
        <v>1687</v>
      </c>
      <c r="R5" s="1472"/>
      <c r="S5" s="1472"/>
      <c r="T5" s="1472"/>
    </row>
    <row r="6" spans="1:20" s="73" customFormat="1" ht="28.8" x14ac:dyDescent="0.3">
      <c r="A6" s="457"/>
      <c r="B6" s="457"/>
      <c r="C6" s="458"/>
      <c r="D6" s="453" t="s">
        <v>1688</v>
      </c>
      <c r="E6" s="453" t="s">
        <v>1689</v>
      </c>
      <c r="F6" s="453" t="s">
        <v>1690</v>
      </c>
      <c r="G6" s="453" t="s">
        <v>1691</v>
      </c>
      <c r="H6" s="453" t="s">
        <v>1692</v>
      </c>
      <c r="I6" s="453" t="s">
        <v>1693</v>
      </c>
      <c r="J6" s="453" t="s">
        <v>1694</v>
      </c>
      <c r="K6" s="453" t="s">
        <v>1695</v>
      </c>
      <c r="L6" s="454" t="s">
        <v>1692</v>
      </c>
      <c r="M6" s="453" t="s">
        <v>1693</v>
      </c>
      <c r="N6" s="453" t="s">
        <v>1694</v>
      </c>
      <c r="O6" s="453" t="s">
        <v>1695</v>
      </c>
      <c r="P6" s="454" t="s">
        <v>1692</v>
      </c>
      <c r="Q6" s="453" t="s">
        <v>1693</v>
      </c>
      <c r="R6" s="453" t="s">
        <v>1694</v>
      </c>
      <c r="S6" s="453" t="s">
        <v>1695</v>
      </c>
      <c r="T6" s="454" t="s">
        <v>1692</v>
      </c>
    </row>
    <row r="7" spans="1:20" x14ac:dyDescent="0.3">
      <c r="A7" s="455">
        <v>1</v>
      </c>
      <c r="B7" s="1481" t="s">
        <v>1670</v>
      </c>
      <c r="C7" s="1481"/>
      <c r="D7" s="150"/>
      <c r="E7" s="150"/>
      <c r="F7" s="150"/>
      <c r="G7" s="150"/>
      <c r="H7" s="150"/>
      <c r="I7" s="150"/>
      <c r="J7" s="150"/>
      <c r="K7" s="150"/>
      <c r="L7" s="150"/>
      <c r="M7" s="150"/>
      <c r="N7" s="150"/>
      <c r="O7" s="150"/>
      <c r="P7" s="150"/>
      <c r="Q7" s="150"/>
      <c r="R7" s="150"/>
      <c r="S7" s="150"/>
      <c r="T7" s="150"/>
    </row>
    <row r="8" spans="1:20" x14ac:dyDescent="0.3">
      <c r="A8" s="306">
        <v>2</v>
      </c>
      <c r="B8" s="1479" t="s">
        <v>1705</v>
      </c>
      <c r="C8" s="1479"/>
      <c r="D8" s="150"/>
      <c r="E8" s="150"/>
      <c r="F8" s="150"/>
      <c r="G8" s="150"/>
      <c r="H8" s="150"/>
      <c r="I8" s="150"/>
      <c r="J8" s="150"/>
      <c r="K8" s="150"/>
      <c r="L8" s="150"/>
      <c r="M8" s="150"/>
      <c r="N8" s="150"/>
      <c r="O8" s="150"/>
      <c r="P8" s="150"/>
      <c r="Q8" s="150"/>
      <c r="R8" s="150"/>
      <c r="S8" s="150"/>
      <c r="T8" s="150"/>
    </row>
    <row r="9" spans="1:20" x14ac:dyDescent="0.3">
      <c r="A9" s="306">
        <v>3</v>
      </c>
      <c r="B9" s="1479" t="s">
        <v>1698</v>
      </c>
      <c r="C9" s="1479"/>
      <c r="D9" s="150"/>
      <c r="E9" s="150"/>
      <c r="F9" s="150"/>
      <c r="G9" s="150"/>
      <c r="H9" s="150"/>
      <c r="I9" s="150"/>
      <c r="J9" s="150"/>
      <c r="K9" s="150"/>
      <c r="L9" s="150"/>
      <c r="M9" s="150"/>
      <c r="N9" s="150"/>
      <c r="O9" s="150"/>
      <c r="P9" s="150"/>
      <c r="Q9" s="150"/>
      <c r="R9" s="150"/>
      <c r="S9" s="150"/>
      <c r="T9" s="150"/>
    </row>
    <row r="10" spans="1:20" x14ac:dyDescent="0.3">
      <c r="A10" s="306">
        <v>4</v>
      </c>
      <c r="B10" s="1479" t="s">
        <v>1699</v>
      </c>
      <c r="C10" s="1479"/>
      <c r="D10" s="150"/>
      <c r="E10" s="150"/>
      <c r="F10" s="150"/>
      <c r="G10" s="150"/>
      <c r="H10" s="150"/>
      <c r="I10" s="150"/>
      <c r="J10" s="150"/>
      <c r="K10" s="150"/>
      <c r="L10" s="150"/>
      <c r="M10" s="150"/>
      <c r="N10" s="150"/>
      <c r="O10" s="150"/>
      <c r="P10" s="150"/>
      <c r="Q10" s="150"/>
      <c r="R10" s="150"/>
      <c r="S10" s="150"/>
      <c r="T10" s="150"/>
    </row>
    <row r="11" spans="1:20" x14ac:dyDescent="0.3">
      <c r="A11" s="306">
        <v>5</v>
      </c>
      <c r="B11" s="1482" t="s">
        <v>1700</v>
      </c>
      <c r="C11" s="1482"/>
      <c r="D11" s="150"/>
      <c r="E11" s="150"/>
      <c r="F11" s="150"/>
      <c r="G11" s="150"/>
      <c r="H11" s="150"/>
      <c r="I11" s="150"/>
      <c r="J11" s="150"/>
      <c r="K11" s="150"/>
      <c r="L11" s="150"/>
      <c r="M11" s="150"/>
      <c r="N11" s="150"/>
      <c r="O11" s="150"/>
      <c r="P11" s="150"/>
      <c r="Q11" s="150"/>
      <c r="R11" s="150"/>
      <c r="S11" s="150"/>
      <c r="T11" s="150"/>
    </row>
    <row r="12" spans="1:20" x14ac:dyDescent="0.3">
      <c r="A12" s="306">
        <v>6</v>
      </c>
      <c r="B12" s="1479" t="s">
        <v>1701</v>
      </c>
      <c r="C12" s="1479"/>
      <c r="D12" s="150"/>
      <c r="E12" s="150"/>
      <c r="F12" s="150"/>
      <c r="G12" s="150"/>
      <c r="H12" s="150"/>
      <c r="I12" s="150"/>
      <c r="J12" s="150"/>
      <c r="K12" s="150"/>
      <c r="L12" s="150"/>
      <c r="M12" s="150"/>
      <c r="N12" s="150"/>
      <c r="O12" s="150"/>
      <c r="P12" s="150"/>
      <c r="Q12" s="150"/>
      <c r="R12" s="150"/>
      <c r="S12" s="150"/>
      <c r="T12" s="150"/>
    </row>
    <row r="13" spans="1:20" x14ac:dyDescent="0.3">
      <c r="A13" s="306">
        <v>7</v>
      </c>
      <c r="B13" s="1482" t="s">
        <v>1700</v>
      </c>
      <c r="C13" s="1482"/>
      <c r="D13" s="150"/>
      <c r="E13" s="150"/>
      <c r="F13" s="150"/>
      <c r="G13" s="150"/>
      <c r="H13" s="150"/>
      <c r="I13" s="150"/>
      <c r="J13" s="150"/>
      <c r="K13" s="150"/>
      <c r="L13" s="150"/>
      <c r="M13" s="150"/>
      <c r="N13" s="150"/>
      <c r="O13" s="150"/>
      <c r="P13" s="150"/>
      <c r="Q13" s="150"/>
      <c r="R13" s="150"/>
      <c r="S13" s="150"/>
      <c r="T13" s="150"/>
    </row>
    <row r="14" spans="1:20" x14ac:dyDescent="0.3">
      <c r="A14" s="306">
        <v>8</v>
      </c>
      <c r="B14" s="1479" t="s">
        <v>1702</v>
      </c>
      <c r="C14" s="1479"/>
      <c r="D14" s="150"/>
      <c r="E14" s="150"/>
      <c r="F14" s="150"/>
      <c r="G14" s="150"/>
      <c r="H14" s="150"/>
      <c r="I14" s="150"/>
      <c r="J14" s="150"/>
      <c r="K14" s="150"/>
      <c r="L14" s="150"/>
      <c r="M14" s="150"/>
      <c r="N14" s="150"/>
      <c r="O14" s="150"/>
      <c r="P14" s="150"/>
      <c r="Q14" s="150"/>
      <c r="R14" s="150"/>
      <c r="S14" s="150"/>
      <c r="T14" s="150"/>
    </row>
    <row r="15" spans="1:20" x14ac:dyDescent="0.3">
      <c r="A15" s="306">
        <v>9</v>
      </c>
      <c r="B15" s="1479" t="s">
        <v>1706</v>
      </c>
      <c r="C15" s="1479"/>
      <c r="D15" s="150"/>
      <c r="E15" s="150"/>
      <c r="F15" s="150"/>
      <c r="G15" s="150"/>
      <c r="H15" s="150"/>
      <c r="I15" s="150"/>
      <c r="J15" s="150"/>
      <c r="K15" s="150"/>
      <c r="L15" s="150"/>
      <c r="M15" s="150"/>
      <c r="N15" s="150"/>
      <c r="O15" s="150"/>
      <c r="P15" s="150"/>
      <c r="Q15" s="150"/>
      <c r="R15" s="150"/>
      <c r="S15" s="150"/>
      <c r="T15" s="150"/>
    </row>
    <row r="16" spans="1:20" x14ac:dyDescent="0.3">
      <c r="A16" s="306">
        <v>10</v>
      </c>
      <c r="B16" s="1479" t="s">
        <v>1698</v>
      </c>
      <c r="C16" s="1479"/>
      <c r="D16" s="150"/>
      <c r="E16" s="150"/>
      <c r="F16" s="150"/>
      <c r="G16" s="150"/>
      <c r="H16" s="150"/>
      <c r="I16" s="150"/>
      <c r="J16" s="150"/>
      <c r="K16" s="150"/>
      <c r="L16" s="150"/>
      <c r="M16" s="150"/>
      <c r="N16" s="150"/>
      <c r="O16" s="150"/>
      <c r="P16" s="150"/>
      <c r="Q16" s="150"/>
      <c r="R16" s="150"/>
      <c r="S16" s="150"/>
      <c r="T16" s="150"/>
    </row>
    <row r="17" spans="1:20" x14ac:dyDescent="0.3">
      <c r="A17" s="306">
        <v>11</v>
      </c>
      <c r="B17" s="1479" t="s">
        <v>1699</v>
      </c>
      <c r="C17" s="1479"/>
      <c r="D17" s="150"/>
      <c r="E17" s="150"/>
      <c r="F17" s="150"/>
      <c r="G17" s="150"/>
      <c r="H17" s="150"/>
      <c r="I17" s="150"/>
      <c r="J17" s="150"/>
      <c r="K17" s="150"/>
      <c r="L17" s="150"/>
      <c r="M17" s="150"/>
      <c r="N17" s="150"/>
      <c r="O17" s="150"/>
      <c r="P17" s="150"/>
      <c r="Q17" s="150"/>
      <c r="R17" s="150"/>
      <c r="S17" s="150"/>
      <c r="T17" s="150"/>
    </row>
    <row r="18" spans="1:20" x14ac:dyDescent="0.3">
      <c r="A18" s="306">
        <v>12</v>
      </c>
      <c r="B18" s="1479" t="s">
        <v>1701</v>
      </c>
      <c r="C18" s="1479"/>
      <c r="D18" s="150"/>
      <c r="E18" s="150"/>
      <c r="F18" s="150"/>
      <c r="G18" s="150"/>
      <c r="H18" s="150"/>
      <c r="I18" s="150"/>
      <c r="J18" s="150"/>
      <c r="K18" s="150"/>
      <c r="L18" s="150"/>
      <c r="M18" s="150"/>
      <c r="N18" s="150"/>
      <c r="O18" s="150"/>
      <c r="P18" s="150"/>
      <c r="Q18" s="150"/>
      <c r="R18" s="150"/>
      <c r="S18" s="150"/>
      <c r="T18" s="150"/>
    </row>
    <row r="19" spans="1:20" x14ac:dyDescent="0.3">
      <c r="A19" s="306">
        <v>13</v>
      </c>
      <c r="B19" s="1479" t="s">
        <v>1702</v>
      </c>
      <c r="C19" s="1479"/>
      <c r="D19" s="150"/>
      <c r="E19" s="150"/>
      <c r="F19" s="150"/>
      <c r="G19" s="150"/>
      <c r="H19" s="150"/>
      <c r="I19" s="150"/>
      <c r="J19" s="150"/>
      <c r="K19" s="150"/>
      <c r="L19" s="150"/>
      <c r="M19" s="150"/>
      <c r="N19" s="150"/>
      <c r="O19" s="150"/>
      <c r="P19" s="150"/>
      <c r="Q19" s="150"/>
      <c r="R19" s="150"/>
      <c r="S19" s="150"/>
      <c r="T19" s="150"/>
    </row>
  </sheetData>
  <mergeCells count="17">
    <mergeCell ref="B15:C15"/>
    <mergeCell ref="B16:C16"/>
    <mergeCell ref="B17:C17"/>
    <mergeCell ref="B18:C18"/>
    <mergeCell ref="B19:C19"/>
    <mergeCell ref="B14:C14"/>
    <mergeCell ref="D5:H5"/>
    <mergeCell ref="I5:L5"/>
    <mergeCell ref="M5:P5"/>
    <mergeCell ref="Q5:T5"/>
    <mergeCell ref="B7:C7"/>
    <mergeCell ref="B8:C8"/>
    <mergeCell ref="B9:C9"/>
    <mergeCell ref="B10:C10"/>
    <mergeCell ref="B11:C11"/>
    <mergeCell ref="B12:C12"/>
    <mergeCell ref="B13:C13"/>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09375" defaultRowHeight="14.4" x14ac:dyDescent="0.3"/>
  <cols>
    <col min="1" max="1" width="5.6640625" customWidth="1"/>
    <col min="2" max="2" width="34.6640625" customWidth="1"/>
    <col min="3" max="3" width="33.109375" customWidth="1"/>
    <col min="4" max="4" width="28" bestFit="1" customWidth="1"/>
    <col min="5" max="5" width="64.88671875" customWidth="1"/>
  </cols>
  <sheetData>
    <row r="1" spans="1:5" ht="18" x14ac:dyDescent="0.35">
      <c r="A1" s="34"/>
      <c r="B1" s="395" t="s">
        <v>1642</v>
      </c>
      <c r="C1" s="395"/>
      <c r="D1" s="395"/>
      <c r="E1" s="395"/>
    </row>
    <row r="2" spans="1:5" x14ac:dyDescent="0.3">
      <c r="B2" s="459"/>
      <c r="C2" s="459"/>
      <c r="D2" s="459"/>
      <c r="E2" s="459"/>
    </row>
    <row r="4" spans="1:5" x14ac:dyDescent="0.3">
      <c r="A4" s="438"/>
      <c r="B4" s="438"/>
      <c r="C4" s="306" t="s">
        <v>6</v>
      </c>
      <c r="D4" s="306" t="s">
        <v>7</v>
      </c>
      <c r="E4" s="306" t="s">
        <v>8</v>
      </c>
    </row>
    <row r="5" spans="1:5" x14ac:dyDescent="0.3">
      <c r="A5" s="438"/>
      <c r="B5" s="438"/>
      <c r="C5" s="1473" t="s">
        <v>1707</v>
      </c>
      <c r="D5" s="1474"/>
      <c r="E5" s="1475"/>
    </row>
    <row r="6" spans="1:5" x14ac:dyDescent="0.3">
      <c r="A6" s="438"/>
      <c r="B6" s="438"/>
      <c r="C6" s="1476" t="s">
        <v>1708</v>
      </c>
      <c r="D6" s="1472"/>
      <c r="E6" s="1468" t="s">
        <v>1709</v>
      </c>
    </row>
    <row r="7" spans="1:5" x14ac:dyDescent="0.3">
      <c r="A7" s="438"/>
      <c r="B7" s="438"/>
      <c r="C7" s="443"/>
      <c r="D7" s="306" t="s">
        <v>1710</v>
      </c>
      <c r="E7" s="1469"/>
    </row>
    <row r="8" spans="1:5" x14ac:dyDescent="0.3">
      <c r="A8" s="444">
        <v>1</v>
      </c>
      <c r="B8" s="445" t="s">
        <v>1670</v>
      </c>
      <c r="C8" s="306"/>
      <c r="D8" s="306"/>
      <c r="E8" s="130"/>
    </row>
    <row r="9" spans="1:5" x14ac:dyDescent="0.3">
      <c r="A9" s="124">
        <v>2</v>
      </c>
      <c r="B9" s="316" t="s">
        <v>1671</v>
      </c>
      <c r="C9" s="306"/>
      <c r="D9" s="306"/>
      <c r="E9" s="306"/>
    </row>
    <row r="10" spans="1:5" x14ac:dyDescent="0.3">
      <c r="A10" s="124">
        <v>3</v>
      </c>
      <c r="B10" s="150" t="s">
        <v>1672</v>
      </c>
      <c r="C10" s="150"/>
      <c r="D10" s="150"/>
      <c r="E10" s="150"/>
    </row>
    <row r="11" spans="1:5" x14ac:dyDescent="0.3">
      <c r="A11" s="124">
        <v>4</v>
      </c>
      <c r="B11" s="150" t="s">
        <v>1673</v>
      </c>
      <c r="C11" s="150"/>
      <c r="D11" s="150"/>
      <c r="E11" s="150"/>
    </row>
    <row r="12" spans="1:5" x14ac:dyDescent="0.3">
      <c r="A12" s="124">
        <v>5</v>
      </c>
      <c r="B12" s="150" t="s">
        <v>1674</v>
      </c>
      <c r="C12" s="150"/>
      <c r="D12" s="150"/>
      <c r="E12" s="150"/>
    </row>
    <row r="13" spans="1:5" x14ac:dyDescent="0.3">
      <c r="A13" s="124">
        <v>6</v>
      </c>
      <c r="B13" s="150" t="s">
        <v>1675</v>
      </c>
      <c r="C13" s="150"/>
      <c r="D13" s="150"/>
      <c r="E13" s="150"/>
    </row>
    <row r="14" spans="1:5" x14ac:dyDescent="0.3">
      <c r="A14" s="124">
        <v>7</v>
      </c>
      <c r="B14" s="316" t="s">
        <v>1676</v>
      </c>
      <c r="C14" s="306"/>
      <c r="D14" s="306"/>
      <c r="E14" s="306"/>
    </row>
    <row r="15" spans="1:5" x14ac:dyDescent="0.3">
      <c r="A15" s="124">
        <v>8</v>
      </c>
      <c r="B15" s="150" t="s">
        <v>1677</v>
      </c>
      <c r="C15" s="150"/>
      <c r="D15" s="150"/>
      <c r="E15" s="150"/>
    </row>
    <row r="16" spans="1:5" x14ac:dyDescent="0.3">
      <c r="A16" s="124">
        <v>9</v>
      </c>
      <c r="B16" s="150" t="s">
        <v>1678</v>
      </c>
      <c r="C16" s="150"/>
      <c r="D16" s="150"/>
      <c r="E16" s="150"/>
    </row>
    <row r="17" spans="1:5" x14ac:dyDescent="0.3">
      <c r="A17" s="124">
        <v>10</v>
      </c>
      <c r="B17" s="150" t="s">
        <v>1679</v>
      </c>
      <c r="C17" s="150"/>
      <c r="D17" s="150"/>
      <c r="E17" s="150"/>
    </row>
    <row r="18" spans="1:5" x14ac:dyDescent="0.3">
      <c r="A18" s="124">
        <v>11</v>
      </c>
      <c r="B18" s="150" t="s">
        <v>1680</v>
      </c>
      <c r="C18" s="150"/>
      <c r="D18" s="150"/>
      <c r="E18" s="150"/>
    </row>
    <row r="19" spans="1:5" x14ac:dyDescent="0.3">
      <c r="A19" s="124">
        <v>12</v>
      </c>
      <c r="B19" s="150" t="s">
        <v>1675</v>
      </c>
      <c r="C19" s="150"/>
      <c r="D19" s="150"/>
      <c r="E19" s="150"/>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rgb="FF0070C0"/>
    <pageSetUpPr fitToPage="1"/>
  </sheetPr>
  <dimension ref="B2:L17"/>
  <sheetViews>
    <sheetView showGridLines="0" zoomScaleNormal="100" workbookViewId="0"/>
  </sheetViews>
  <sheetFormatPr defaultColWidth="9.109375" defaultRowHeight="14.4" x14ac:dyDescent="0.3"/>
  <sheetData>
    <row r="2" spans="2:12" x14ac:dyDescent="0.3">
      <c r="B2" t="s">
        <v>1860</v>
      </c>
    </row>
    <row r="3" spans="2:12" x14ac:dyDescent="0.3">
      <c r="B3" t="s">
        <v>1861</v>
      </c>
    </row>
    <row r="5" spans="2:12" x14ac:dyDescent="0.3">
      <c r="B5" s="1109" t="s">
        <v>1711</v>
      </c>
      <c r="C5" s="1110"/>
      <c r="D5" s="1110"/>
      <c r="E5" s="1110"/>
      <c r="F5" s="1110"/>
      <c r="G5" s="1110"/>
      <c r="H5" s="1110"/>
      <c r="I5" s="1110"/>
      <c r="J5" s="1110"/>
      <c r="K5" s="1110"/>
      <c r="L5" s="1111"/>
    </row>
    <row r="6" spans="2:12" x14ac:dyDescent="0.3">
      <c r="B6" s="1112" t="s">
        <v>1712</v>
      </c>
      <c r="C6" s="1107"/>
      <c r="D6" s="1107"/>
      <c r="E6" s="1107"/>
      <c r="F6" s="1107"/>
      <c r="G6" s="1107"/>
      <c r="H6" s="1107"/>
      <c r="I6" s="1107"/>
      <c r="J6" s="1107"/>
      <c r="K6" s="1107"/>
      <c r="L6" s="1113"/>
    </row>
    <row r="7" spans="2:12" ht="22.5" customHeight="1" x14ac:dyDescent="0.3">
      <c r="B7" s="1112" t="s">
        <v>1713</v>
      </c>
      <c r="C7" s="1107"/>
      <c r="D7" s="1107"/>
      <c r="E7" s="1107"/>
      <c r="F7" s="1107"/>
      <c r="G7" s="1107"/>
      <c r="H7" s="1107"/>
      <c r="I7" s="1107"/>
      <c r="J7" s="1107"/>
      <c r="K7" s="1107"/>
      <c r="L7" s="1113"/>
    </row>
    <row r="8" spans="2:12" x14ac:dyDescent="0.3">
      <c r="B8" s="1112" t="s">
        <v>1714</v>
      </c>
      <c r="C8" s="1107"/>
      <c r="D8" s="1107"/>
      <c r="E8" s="1107"/>
      <c r="F8" s="1107"/>
      <c r="G8" s="1107"/>
      <c r="H8" s="1107"/>
      <c r="I8" s="1107"/>
      <c r="J8" s="1107"/>
      <c r="K8" s="1107"/>
      <c r="L8" s="1113"/>
    </row>
    <row r="9" spans="2:12" ht="22.5" customHeight="1" x14ac:dyDescent="0.3">
      <c r="B9" s="1112" t="s">
        <v>1715</v>
      </c>
      <c r="C9" s="1107"/>
      <c r="D9" s="1107"/>
      <c r="E9" s="1107"/>
      <c r="F9" s="1107"/>
      <c r="G9" s="1107"/>
      <c r="H9" s="1107"/>
      <c r="I9" s="1107"/>
      <c r="J9" s="1107"/>
      <c r="K9" s="1107"/>
      <c r="L9" s="1113"/>
    </row>
    <row r="10" spans="2:12" ht="22.5" customHeight="1" x14ac:dyDescent="0.3">
      <c r="B10" s="1112" t="s">
        <v>1716</v>
      </c>
      <c r="C10" s="1107"/>
      <c r="D10" s="1107"/>
      <c r="E10" s="1107"/>
      <c r="F10" s="1107"/>
      <c r="G10" s="1107"/>
      <c r="H10" s="1107"/>
      <c r="I10" s="1107"/>
      <c r="J10" s="1107"/>
      <c r="K10" s="1107"/>
      <c r="L10" s="1113"/>
    </row>
    <row r="11" spans="2:12" x14ac:dyDescent="0.3">
      <c r="B11" s="1114" t="s">
        <v>1717</v>
      </c>
      <c r="C11" s="1115"/>
      <c r="D11" s="1115"/>
      <c r="E11" s="1115"/>
      <c r="F11" s="1115"/>
      <c r="G11" s="1115"/>
      <c r="H11" s="1115"/>
      <c r="I11" s="1115"/>
      <c r="J11" s="1115"/>
      <c r="K11" s="1115"/>
      <c r="L11" s="1116"/>
    </row>
    <row r="12" spans="2:12" ht="22.5" customHeight="1" x14ac:dyDescent="0.3"/>
    <row r="13" spans="2:12" ht="22.5" customHeight="1" x14ac:dyDescent="0.3">
      <c r="B13" s="1108"/>
      <c r="C13" s="1108"/>
      <c r="D13" s="1108"/>
      <c r="E13" s="1108"/>
      <c r="F13" s="1108"/>
      <c r="G13" s="1108"/>
      <c r="H13" s="1108"/>
      <c r="I13" s="1108"/>
      <c r="J13" s="1108"/>
      <c r="K13" s="1108"/>
      <c r="L13" s="1108"/>
    </row>
    <row r="14" spans="2:12" ht="22.5" customHeight="1" x14ac:dyDescent="0.3">
      <c r="B14" s="1107"/>
      <c r="C14" s="1107"/>
      <c r="D14" s="1107"/>
      <c r="E14" s="1107"/>
      <c r="F14" s="1107"/>
      <c r="G14" s="1107"/>
      <c r="H14" s="1107"/>
      <c r="I14" s="1107"/>
      <c r="J14" s="1107"/>
      <c r="K14" s="1107"/>
      <c r="L14" s="1107"/>
    </row>
    <row r="15" spans="2:12" ht="22.5" customHeight="1" x14ac:dyDescent="0.3">
      <c r="B15" s="1108"/>
      <c r="C15" s="1108"/>
      <c r="D15" s="1108"/>
      <c r="E15" s="1108"/>
      <c r="F15" s="1108"/>
      <c r="G15" s="1108"/>
      <c r="H15" s="1108"/>
      <c r="I15" s="1108"/>
      <c r="J15" s="1108"/>
      <c r="K15" s="1108"/>
      <c r="L15" s="1108"/>
    </row>
    <row r="16" spans="2:12" ht="22.5" customHeight="1" x14ac:dyDescent="0.3"/>
    <row r="17" ht="22.5" customHeight="1" x14ac:dyDescent="0.3"/>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500-000000000000}"/>
    <hyperlink ref="B6:L6" location="'EU MR1'!A1" display="Template EU MR1 - Market risk under the standardised approach" xr:uid="{00000000-0004-0000-5500-000001000000}"/>
    <hyperlink ref="B7:L7" location="'EU MRB'!A1" display="Table EU MRB: Qualitative disclosure requirements for institutions using the internal Market Risk Models" xr:uid="{00000000-0004-0000-5500-000002000000}"/>
    <hyperlink ref="B8:L8" location="'EU MR2-A'!A1" display="Šablona EU MR2-A – Tržní riziko podle přístupu interního modelu (IMA)" xr:uid="{00000000-0004-0000-5500-000003000000}"/>
    <hyperlink ref="B9:L9" location="'EU MR2-B'!A1" display="Šablona EU MR2-B – Tokové výkazy rizikově vážených expozic vůči tržnímu riziku podle přístupu IMA" xr:uid="{00000000-0004-0000-5500-000004000000}"/>
    <hyperlink ref="B10:L10" location="'EU MR3'!A1" display="Šablona EU MR3 – Hodnoty IMA pro obchodní portfolia" xr:uid="{00000000-0004-0000-5500-000005000000}"/>
    <hyperlink ref="B11:L11" location="'EU MR4'!A1" display="Šablona EU MR4 – Porovnání odhadů VaR se zisky/ztrátami" xr:uid="{00000000-0004-0000-55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5" tint="0.79998168889431442"/>
  </sheetPr>
  <dimension ref="A1:J8"/>
  <sheetViews>
    <sheetView showGridLines="0" view="pageLayout" zoomScaleNormal="100" workbookViewId="0">
      <selection activeCell="C2" sqref="C2"/>
    </sheetView>
  </sheetViews>
  <sheetFormatPr defaultColWidth="11.33203125" defaultRowHeight="14.4" x14ac:dyDescent="0.3"/>
  <cols>
    <col min="1" max="1" width="10.5546875" style="69" customWidth="1"/>
    <col min="2" max="2" width="99.5546875" customWidth="1"/>
    <col min="3" max="3" width="41.5546875" customWidth="1"/>
  </cols>
  <sheetData>
    <row r="1" spans="1:10" ht="21" customHeight="1" x14ac:dyDescent="0.3">
      <c r="A1" s="1483" t="s">
        <v>1718</v>
      </c>
      <c r="B1" s="1483"/>
      <c r="C1" s="1483"/>
      <c r="D1" s="230"/>
      <c r="E1" s="230"/>
      <c r="F1" s="230"/>
      <c r="G1" s="230"/>
      <c r="H1" s="230"/>
      <c r="I1" s="230"/>
      <c r="J1" s="230"/>
    </row>
    <row r="2" spans="1:10" ht="17.25" customHeight="1" x14ac:dyDescent="0.3">
      <c r="A2" s="273"/>
      <c r="C2" s="417" t="s">
        <v>1555</v>
      </c>
    </row>
    <row r="3" spans="1:10" ht="140.25" customHeight="1" x14ac:dyDescent="0.3">
      <c r="A3" s="548" t="s">
        <v>113</v>
      </c>
      <c r="B3" s="547" t="s">
        <v>1976</v>
      </c>
      <c r="C3" s="15"/>
    </row>
    <row r="4" spans="1:10" ht="123" customHeight="1" x14ac:dyDescent="0.3">
      <c r="A4" s="549" t="s">
        <v>115</v>
      </c>
      <c r="B4" s="547" t="s">
        <v>1974</v>
      </c>
      <c r="C4" s="15"/>
    </row>
    <row r="5" spans="1:10" ht="71.25" customHeight="1" x14ac:dyDescent="0.3">
      <c r="A5" s="548" t="s">
        <v>150</v>
      </c>
      <c r="B5" s="547" t="s">
        <v>1975</v>
      </c>
      <c r="C5" s="15"/>
    </row>
    <row r="7" spans="1:10" ht="42" customHeight="1" x14ac:dyDescent="0.3"/>
    <row r="8" spans="1:10" x14ac:dyDescent="0.3">
      <c r="B8" s="253"/>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G19"/>
  <sheetViews>
    <sheetView showGridLines="0" view="pageLayout" zoomScaleNormal="100" workbookViewId="0">
      <selection activeCell="A2" sqref="A2:C14"/>
    </sheetView>
  </sheetViews>
  <sheetFormatPr defaultColWidth="11.33203125" defaultRowHeight="14.4" x14ac:dyDescent="0.3"/>
  <cols>
    <col min="1" max="1" width="6.6640625" customWidth="1"/>
    <col min="2" max="2" width="41.6640625" customWidth="1"/>
    <col min="3" max="3" width="22.6640625" customWidth="1"/>
    <col min="4" max="4" width="15.33203125" customWidth="1"/>
    <col min="6" max="6" width="50.88671875" customWidth="1"/>
    <col min="7" max="7" width="7.33203125" customWidth="1"/>
    <col min="8" max="8" width="42" customWidth="1"/>
  </cols>
  <sheetData>
    <row r="1" spans="1:7" s="73" customFormat="1" ht="40.5" customHeight="1" x14ac:dyDescent="0.3">
      <c r="A1" s="564" t="s">
        <v>1712</v>
      </c>
      <c r="B1" s="545"/>
      <c r="C1" s="546"/>
      <c r="D1" s="460"/>
    </row>
    <row r="2" spans="1:7" x14ac:dyDescent="0.3">
      <c r="A2" s="764"/>
      <c r="B2" s="764"/>
      <c r="C2" s="719" t="s">
        <v>6</v>
      </c>
    </row>
    <row r="3" spans="1:7" ht="38.25" customHeight="1" x14ac:dyDescent="0.3">
      <c r="A3" s="762"/>
      <c r="B3" s="550"/>
      <c r="C3" s="551" t="s">
        <v>1575</v>
      </c>
    </row>
    <row r="4" spans="1:7" x14ac:dyDescent="0.3">
      <c r="A4" s="762"/>
      <c r="B4" s="552" t="s">
        <v>1719</v>
      </c>
      <c r="C4" s="553"/>
      <c r="G4" s="461"/>
    </row>
    <row r="5" spans="1:7" ht="15.75" customHeight="1" x14ac:dyDescent="0.3">
      <c r="A5" s="763">
        <v>1</v>
      </c>
      <c r="B5" s="554" t="s">
        <v>1720</v>
      </c>
      <c r="C5" s="555"/>
      <c r="G5" s="461"/>
    </row>
    <row r="6" spans="1:7" x14ac:dyDescent="0.3">
      <c r="A6" s="763">
        <v>2</v>
      </c>
      <c r="B6" s="554" t="s">
        <v>1721</v>
      </c>
      <c r="C6" s="555"/>
      <c r="G6" s="461"/>
    </row>
    <row r="7" spans="1:7" x14ac:dyDescent="0.3">
      <c r="A7" s="763">
        <v>3</v>
      </c>
      <c r="B7" s="554" t="s">
        <v>1722</v>
      </c>
      <c r="C7" s="555"/>
      <c r="G7" s="461"/>
    </row>
    <row r="8" spans="1:7" x14ac:dyDescent="0.3">
      <c r="A8" s="763">
        <v>4</v>
      </c>
      <c r="B8" s="554" t="s">
        <v>1723</v>
      </c>
      <c r="C8" s="555"/>
    </row>
    <row r="9" spans="1:7" x14ac:dyDescent="0.3">
      <c r="A9" s="763"/>
      <c r="B9" s="556" t="s">
        <v>1724</v>
      </c>
      <c r="C9" s="553"/>
    </row>
    <row r="10" spans="1:7" x14ac:dyDescent="0.3">
      <c r="A10" s="763">
        <v>5</v>
      </c>
      <c r="B10" s="557" t="s">
        <v>1725</v>
      </c>
      <c r="C10" s="555"/>
    </row>
    <row r="11" spans="1:7" x14ac:dyDescent="0.3">
      <c r="A11" s="763">
        <v>6</v>
      </c>
      <c r="B11" s="557" t="s">
        <v>1726</v>
      </c>
      <c r="C11" s="555"/>
    </row>
    <row r="12" spans="1:7" x14ac:dyDescent="0.3">
      <c r="A12" s="763">
        <v>7</v>
      </c>
      <c r="B12" s="557" t="s">
        <v>1727</v>
      </c>
      <c r="C12" s="555"/>
    </row>
    <row r="13" spans="1:7" x14ac:dyDescent="0.3">
      <c r="A13" s="763">
        <v>8</v>
      </c>
      <c r="B13" s="550" t="s">
        <v>1977</v>
      </c>
      <c r="C13" s="555"/>
    </row>
    <row r="14" spans="1:7" x14ac:dyDescent="0.3">
      <c r="A14" s="763">
        <v>9</v>
      </c>
      <c r="B14" s="550" t="s">
        <v>42</v>
      </c>
      <c r="C14" s="555"/>
    </row>
    <row r="18" ht="50.25" customHeight="1" x14ac:dyDescent="0.3"/>
    <row r="19" ht="50.25" customHeight="1" x14ac:dyDescent="0.3"/>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theme="5" tint="0.79998168889431442"/>
  </sheetPr>
  <dimension ref="A1:G50"/>
  <sheetViews>
    <sheetView showGridLines="0" view="pageLayout" zoomScaleNormal="130" workbookViewId="0">
      <selection activeCell="C2" sqref="C2"/>
    </sheetView>
  </sheetViews>
  <sheetFormatPr defaultColWidth="11.33203125" defaultRowHeight="14.4" x14ac:dyDescent="0.3"/>
  <cols>
    <col min="1" max="1" width="11.33203125" style="44" customWidth="1"/>
    <col min="2" max="2" width="94.33203125" customWidth="1"/>
    <col min="3" max="3" width="27.33203125" customWidth="1"/>
  </cols>
  <sheetData>
    <row r="1" spans="1:3" ht="22.5" customHeight="1" x14ac:dyDescent="0.3">
      <c r="A1" s="765" t="s">
        <v>1728</v>
      </c>
    </row>
    <row r="2" spans="1:3" ht="39.75" customHeight="1" x14ac:dyDescent="0.3">
      <c r="B2" s="411"/>
      <c r="C2" s="462" t="s">
        <v>1555</v>
      </c>
    </row>
    <row r="3" spans="1:3" ht="78.75" customHeight="1" x14ac:dyDescent="0.3">
      <c r="A3" s="463" t="s">
        <v>1729</v>
      </c>
      <c r="B3" s="464" t="s">
        <v>1730</v>
      </c>
      <c r="C3" s="465"/>
    </row>
    <row r="4" spans="1:3" ht="138" x14ac:dyDescent="0.3">
      <c r="A4" s="466" t="s">
        <v>1731</v>
      </c>
      <c r="B4" s="467" t="s">
        <v>1732</v>
      </c>
      <c r="C4" s="465"/>
    </row>
    <row r="5" spans="1:3" ht="36" customHeight="1" x14ac:dyDescent="0.3">
      <c r="A5" s="1484" t="s">
        <v>1733</v>
      </c>
      <c r="B5" s="1485"/>
      <c r="C5" s="15"/>
    </row>
    <row r="6" spans="1:3" ht="65.25" customHeight="1" x14ac:dyDescent="0.3">
      <c r="A6" s="468" t="s">
        <v>1734</v>
      </c>
      <c r="B6" s="469" t="s">
        <v>1735</v>
      </c>
      <c r="C6" s="15"/>
    </row>
    <row r="7" spans="1:3" ht="94.5" customHeight="1" x14ac:dyDescent="0.3">
      <c r="A7" s="468" t="s">
        <v>129</v>
      </c>
      <c r="B7" s="470" t="s">
        <v>1736</v>
      </c>
      <c r="C7" s="15"/>
    </row>
    <row r="8" spans="1:3" ht="41.4" x14ac:dyDescent="0.3">
      <c r="A8" s="471"/>
      <c r="B8" s="472" t="s">
        <v>1737</v>
      </c>
      <c r="C8" s="473"/>
    </row>
    <row r="9" spans="1:3" ht="24" customHeight="1" x14ac:dyDescent="0.3">
      <c r="A9" s="474" t="s">
        <v>132</v>
      </c>
      <c r="B9" s="475" t="s">
        <v>1738</v>
      </c>
      <c r="C9" s="476"/>
    </row>
    <row r="10" spans="1:3" ht="39.75" customHeight="1" x14ac:dyDescent="0.3">
      <c r="A10" s="474" t="s">
        <v>1739</v>
      </c>
      <c r="B10" s="475" t="s">
        <v>1740</v>
      </c>
      <c r="C10" s="476"/>
    </row>
    <row r="11" spans="1:3" ht="15" customHeight="1" x14ac:dyDescent="0.3">
      <c r="A11" s="474" t="s">
        <v>1741</v>
      </c>
      <c r="B11" s="475" t="s">
        <v>1742</v>
      </c>
      <c r="C11" s="476"/>
    </row>
    <row r="12" spans="1:3" ht="15" customHeight="1" x14ac:dyDescent="0.3">
      <c r="A12" s="477" t="s">
        <v>1743</v>
      </c>
      <c r="B12" s="475" t="s">
        <v>1744</v>
      </c>
      <c r="C12" s="476"/>
    </row>
    <row r="13" spans="1:3" ht="27" customHeight="1" x14ac:dyDescent="0.3">
      <c r="A13" s="477" t="s">
        <v>1745</v>
      </c>
      <c r="B13" s="475" t="s">
        <v>1746</v>
      </c>
      <c r="C13" s="476"/>
    </row>
    <row r="14" spans="1:3" ht="29.25" customHeight="1" x14ac:dyDescent="0.3">
      <c r="A14" s="477" t="s">
        <v>1747</v>
      </c>
      <c r="B14" s="475" t="s">
        <v>1748</v>
      </c>
      <c r="C14" s="476"/>
    </row>
    <row r="15" spans="1:3" ht="51" customHeight="1" x14ac:dyDescent="0.3">
      <c r="A15" s="477" t="s">
        <v>1749</v>
      </c>
      <c r="B15" s="475" t="s">
        <v>1750</v>
      </c>
      <c r="C15" s="476"/>
    </row>
    <row r="16" spans="1:3" ht="25.5" customHeight="1" x14ac:dyDescent="0.3">
      <c r="A16" s="477" t="s">
        <v>1751</v>
      </c>
      <c r="B16" s="475" t="s">
        <v>1752</v>
      </c>
      <c r="C16" s="476"/>
    </row>
    <row r="17" spans="1:3" ht="46.5" customHeight="1" x14ac:dyDescent="0.3">
      <c r="A17" s="477" t="s">
        <v>1753</v>
      </c>
      <c r="B17" s="475" t="s">
        <v>1754</v>
      </c>
      <c r="C17" s="476"/>
    </row>
    <row r="18" spans="1:3" ht="15" customHeight="1" x14ac:dyDescent="0.3">
      <c r="A18" s="474" t="s">
        <v>1755</v>
      </c>
      <c r="B18" s="475" t="s">
        <v>1756</v>
      </c>
      <c r="C18" s="476"/>
    </row>
    <row r="19" spans="1:3" ht="60" customHeight="1" x14ac:dyDescent="0.3">
      <c r="A19" s="477" t="s">
        <v>1743</v>
      </c>
      <c r="B19" s="475" t="s">
        <v>1757</v>
      </c>
      <c r="C19" s="476"/>
    </row>
    <row r="20" spans="1:3" ht="15" customHeight="1" x14ac:dyDescent="0.3">
      <c r="A20" s="477" t="s">
        <v>1745</v>
      </c>
      <c r="B20" s="475" t="s">
        <v>1758</v>
      </c>
      <c r="C20" s="476"/>
    </row>
    <row r="21" spans="1:3" ht="24" customHeight="1" x14ac:dyDescent="0.3">
      <c r="A21" s="478" t="s">
        <v>1747</v>
      </c>
      <c r="B21" s="479" t="s">
        <v>1759</v>
      </c>
      <c r="C21" s="480"/>
    </row>
    <row r="22" spans="1:3" ht="57.75" customHeight="1" x14ac:dyDescent="0.3">
      <c r="A22" s="468" t="s">
        <v>1760</v>
      </c>
      <c r="B22" s="481" t="s">
        <v>1761</v>
      </c>
      <c r="C22" s="15"/>
    </row>
    <row r="23" spans="1:3" ht="58.5" customHeight="1" x14ac:dyDescent="0.3">
      <c r="A23" s="468" t="s">
        <v>1762</v>
      </c>
      <c r="B23" s="482" t="s">
        <v>1763</v>
      </c>
      <c r="C23" s="15"/>
    </row>
    <row r="24" spans="1:3" ht="55.2" customHeight="1" x14ac:dyDescent="0.3">
      <c r="A24" s="1484" t="s">
        <v>1764</v>
      </c>
      <c r="B24" s="1486"/>
      <c r="C24" s="15"/>
    </row>
    <row r="25" spans="1:3" ht="53.25" customHeight="1" x14ac:dyDescent="0.3">
      <c r="A25" s="468" t="s">
        <v>1734</v>
      </c>
      <c r="B25" s="469" t="s">
        <v>1765</v>
      </c>
      <c r="C25" s="15"/>
    </row>
    <row r="26" spans="1:3" ht="88.5" customHeight="1" x14ac:dyDescent="0.3">
      <c r="A26" s="468" t="s">
        <v>129</v>
      </c>
      <c r="B26" s="469" t="s">
        <v>1766</v>
      </c>
      <c r="C26" s="15"/>
    </row>
    <row r="27" spans="1:3" ht="36" customHeight="1" x14ac:dyDescent="0.3">
      <c r="A27" s="471" t="s">
        <v>132</v>
      </c>
      <c r="B27" s="483" t="s">
        <v>1767</v>
      </c>
      <c r="C27" s="473"/>
    </row>
    <row r="28" spans="1:3" ht="29.25" customHeight="1" x14ac:dyDescent="0.3">
      <c r="A28" s="477" t="s">
        <v>1743</v>
      </c>
      <c r="B28" s="484" t="s">
        <v>1768</v>
      </c>
      <c r="C28" s="476"/>
    </row>
    <row r="29" spans="1:3" ht="15" customHeight="1" x14ac:dyDescent="0.3">
      <c r="A29" s="477" t="s">
        <v>1745</v>
      </c>
      <c r="B29" s="484" t="s">
        <v>1769</v>
      </c>
      <c r="C29" s="476"/>
    </row>
    <row r="30" spans="1:3" ht="15" customHeight="1" x14ac:dyDescent="0.3">
      <c r="A30" s="477" t="s">
        <v>1747</v>
      </c>
      <c r="B30" s="484" t="s">
        <v>1770</v>
      </c>
      <c r="C30" s="476"/>
    </row>
    <row r="31" spans="1:3" ht="15" customHeight="1" x14ac:dyDescent="0.3">
      <c r="A31" s="468" t="s">
        <v>1739</v>
      </c>
      <c r="B31" s="481" t="s">
        <v>1771</v>
      </c>
      <c r="C31" s="15"/>
    </row>
    <row r="32" spans="1:3" ht="30" customHeight="1" x14ac:dyDescent="0.3">
      <c r="A32" s="468" t="s">
        <v>1741</v>
      </c>
      <c r="B32" s="481" t="s">
        <v>1772</v>
      </c>
      <c r="C32" s="15"/>
    </row>
    <row r="33" spans="1:7" ht="26.25" customHeight="1" x14ac:dyDescent="0.3">
      <c r="A33" s="468" t="s">
        <v>1755</v>
      </c>
      <c r="B33" s="481" t="s">
        <v>1773</v>
      </c>
      <c r="C33" s="15"/>
    </row>
    <row r="34" spans="1:7" ht="54" customHeight="1" x14ac:dyDescent="0.3">
      <c r="A34" s="468" t="s">
        <v>1760</v>
      </c>
      <c r="B34" s="482" t="s">
        <v>1774</v>
      </c>
      <c r="C34" s="15"/>
    </row>
    <row r="35" spans="1:7" ht="55.95" customHeight="1" x14ac:dyDescent="0.3">
      <c r="A35" s="468" t="s">
        <v>1762</v>
      </c>
      <c r="B35" s="482" t="s">
        <v>1775</v>
      </c>
      <c r="C35" s="15"/>
    </row>
    <row r="36" spans="1:7" ht="40.200000000000003" customHeight="1" x14ac:dyDescent="0.3">
      <c r="A36" s="1484" t="s">
        <v>1776</v>
      </c>
      <c r="B36" s="1486"/>
      <c r="C36" s="15"/>
    </row>
    <row r="37" spans="1:7" ht="54.6" customHeight="1" x14ac:dyDescent="0.3">
      <c r="A37" s="468" t="s">
        <v>1734</v>
      </c>
      <c r="B37" s="469" t="s">
        <v>1777</v>
      </c>
      <c r="C37" s="15"/>
    </row>
    <row r="38" spans="1:7" ht="81" customHeight="1" x14ac:dyDescent="0.3">
      <c r="A38" s="468" t="s">
        <v>129</v>
      </c>
      <c r="B38" s="469" t="s">
        <v>1778</v>
      </c>
      <c r="C38" s="15"/>
    </row>
    <row r="39" spans="1:7" ht="40.200000000000003" customHeight="1" x14ac:dyDescent="0.3">
      <c r="A39" s="471" t="s">
        <v>132</v>
      </c>
      <c r="B39" s="485" t="s">
        <v>1779</v>
      </c>
      <c r="C39" s="473"/>
      <c r="G39" s="382"/>
    </row>
    <row r="40" spans="1:7" ht="68.25" customHeight="1" x14ac:dyDescent="0.3">
      <c r="A40" s="477" t="s">
        <v>1743</v>
      </c>
      <c r="B40" s="475" t="s">
        <v>1780</v>
      </c>
      <c r="C40" s="476"/>
    </row>
    <row r="41" spans="1:7" ht="33.75" customHeight="1" x14ac:dyDescent="0.3">
      <c r="A41" s="477" t="s">
        <v>1745</v>
      </c>
      <c r="B41" s="475" t="s">
        <v>1781</v>
      </c>
      <c r="C41" s="476"/>
    </row>
    <row r="42" spans="1:7" ht="60" customHeight="1" x14ac:dyDescent="0.3">
      <c r="A42" s="477" t="s">
        <v>1747</v>
      </c>
      <c r="B42" s="475" t="s">
        <v>1782</v>
      </c>
      <c r="C42" s="480"/>
    </row>
    <row r="43" spans="1:7" ht="15" customHeight="1" x14ac:dyDescent="0.3">
      <c r="A43" s="468" t="s">
        <v>1739</v>
      </c>
      <c r="B43" s="469" t="s">
        <v>1771</v>
      </c>
      <c r="C43" s="15"/>
    </row>
    <row r="44" spans="1:7" ht="32.25" customHeight="1" x14ac:dyDescent="0.3">
      <c r="A44" s="468" t="s">
        <v>1741</v>
      </c>
      <c r="B44" s="469" t="s">
        <v>1772</v>
      </c>
      <c r="C44" s="15"/>
    </row>
    <row r="45" spans="1:7" ht="15" customHeight="1" x14ac:dyDescent="0.3">
      <c r="A45" s="468" t="s">
        <v>1755</v>
      </c>
      <c r="B45" s="469" t="s">
        <v>1773</v>
      </c>
      <c r="C45" s="15"/>
    </row>
    <row r="46" spans="1:7" ht="72" customHeight="1" x14ac:dyDescent="0.3">
      <c r="A46" s="468" t="s">
        <v>1760</v>
      </c>
      <c r="B46" s="482" t="s">
        <v>1783</v>
      </c>
      <c r="C46" s="15"/>
    </row>
    <row r="47" spans="1:7" ht="64.5" customHeight="1" x14ac:dyDescent="0.3">
      <c r="A47" s="468" t="s">
        <v>1762</v>
      </c>
      <c r="B47" s="482" t="s">
        <v>1784</v>
      </c>
      <c r="C47" s="15"/>
    </row>
    <row r="48" spans="1:7" ht="95.25" customHeight="1" x14ac:dyDescent="0.3">
      <c r="A48" s="468" t="s">
        <v>1785</v>
      </c>
      <c r="B48" s="482" t="s">
        <v>1786</v>
      </c>
      <c r="C48" s="15"/>
    </row>
    <row r="49" spans="1:2" x14ac:dyDescent="0.3">
      <c r="A49" s="486"/>
      <c r="B49" s="411"/>
    </row>
    <row r="50" spans="1:2" ht="96.75" customHeight="1" x14ac:dyDescent="0.3"/>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9" tint="0.79998168889431442"/>
    <pageSetUpPr fitToPage="1"/>
  </sheetPr>
  <dimension ref="A1:D19"/>
  <sheetViews>
    <sheetView showGridLines="0" view="pageLayout" zoomScaleNormal="100" workbookViewId="0"/>
  </sheetViews>
  <sheetFormatPr defaultColWidth="11.33203125" defaultRowHeight="14.4" x14ac:dyDescent="0.3"/>
  <cols>
    <col min="1" max="1" width="5.5546875" style="44" customWidth="1"/>
    <col min="2" max="2" width="65" customWidth="1"/>
    <col min="3" max="3" width="12.33203125" customWidth="1"/>
    <col min="4" max="4" width="14.6640625" customWidth="1"/>
  </cols>
  <sheetData>
    <row r="1" spans="1:4" ht="26.25" customHeight="1" x14ac:dyDescent="0.3">
      <c r="A1" s="564" t="s">
        <v>1714</v>
      </c>
    </row>
    <row r="3" spans="1:4" x14ac:dyDescent="0.3">
      <c r="A3" s="1487"/>
      <c r="B3" s="1488"/>
      <c r="C3" s="561" t="s">
        <v>6</v>
      </c>
      <c r="D3" s="561" t="s">
        <v>7</v>
      </c>
    </row>
    <row r="4" spans="1:4" ht="27.75" customHeight="1" x14ac:dyDescent="0.3">
      <c r="A4" s="1489"/>
      <c r="B4" s="1490"/>
      <c r="C4" s="561" t="s">
        <v>1575</v>
      </c>
      <c r="D4" s="561" t="s">
        <v>461</v>
      </c>
    </row>
    <row r="5" spans="1:4" ht="21.75" customHeight="1" x14ac:dyDescent="0.3">
      <c r="A5" s="558">
        <v>1</v>
      </c>
      <c r="B5" s="559" t="s">
        <v>1981</v>
      </c>
      <c r="C5" s="560"/>
      <c r="D5" s="560"/>
    </row>
    <row r="6" spans="1:4" ht="27" customHeight="1" x14ac:dyDescent="0.3">
      <c r="A6" s="561" t="s">
        <v>6</v>
      </c>
      <c r="B6" s="560" t="s">
        <v>1978</v>
      </c>
      <c r="C6" s="562"/>
      <c r="D6" s="560"/>
    </row>
    <row r="7" spans="1:4" ht="42.75" customHeight="1" x14ac:dyDescent="0.3">
      <c r="A7" s="561" t="s">
        <v>7</v>
      </c>
      <c r="B7" s="563" t="s">
        <v>1787</v>
      </c>
      <c r="C7" s="562"/>
      <c r="D7" s="560"/>
    </row>
    <row r="8" spans="1:4" ht="21" customHeight="1" x14ac:dyDescent="0.3">
      <c r="A8" s="558">
        <v>2</v>
      </c>
      <c r="B8" s="559" t="s">
        <v>1982</v>
      </c>
      <c r="C8" s="560"/>
      <c r="D8" s="560"/>
    </row>
    <row r="9" spans="1:4" ht="32.25" customHeight="1" x14ac:dyDescent="0.3">
      <c r="A9" s="561" t="s">
        <v>6</v>
      </c>
      <c r="B9" s="560" t="s">
        <v>1979</v>
      </c>
      <c r="C9" s="562"/>
      <c r="D9" s="560"/>
    </row>
    <row r="10" spans="1:4" ht="48.75" customHeight="1" x14ac:dyDescent="0.3">
      <c r="A10" s="561" t="s">
        <v>7</v>
      </c>
      <c r="B10" s="563" t="s">
        <v>1980</v>
      </c>
      <c r="C10" s="562"/>
      <c r="D10" s="560"/>
    </row>
    <row r="11" spans="1:4" ht="22.5" customHeight="1" x14ac:dyDescent="0.3">
      <c r="A11" s="558">
        <v>3</v>
      </c>
      <c r="B11" s="559" t="s">
        <v>1983</v>
      </c>
      <c r="C11" s="560"/>
      <c r="D11" s="560"/>
    </row>
    <row r="12" spans="1:4" ht="53.25" customHeight="1" x14ac:dyDescent="0.3">
      <c r="A12" s="561" t="s">
        <v>6</v>
      </c>
      <c r="B12" s="563" t="s">
        <v>1788</v>
      </c>
      <c r="C12" s="562"/>
      <c r="D12" s="560"/>
    </row>
    <row r="13" spans="1:4" ht="24" customHeight="1" x14ac:dyDescent="0.3">
      <c r="A13" s="561" t="s">
        <v>7</v>
      </c>
      <c r="B13" s="560" t="s">
        <v>1789</v>
      </c>
      <c r="C13" s="562"/>
      <c r="D13" s="560"/>
    </row>
    <row r="14" spans="1:4" ht="26.25" customHeight="1" x14ac:dyDescent="0.3">
      <c r="A14" s="558">
        <v>4</v>
      </c>
      <c r="B14" s="560" t="s">
        <v>1984</v>
      </c>
      <c r="C14" s="560"/>
      <c r="D14" s="560"/>
    </row>
    <row r="15" spans="1:4" ht="39.75" customHeight="1" x14ac:dyDescent="0.3">
      <c r="A15" s="561" t="s">
        <v>6</v>
      </c>
      <c r="B15" s="563" t="s">
        <v>1790</v>
      </c>
      <c r="C15" s="562"/>
      <c r="D15" s="560"/>
    </row>
    <row r="16" spans="1:4" ht="31.5" customHeight="1" x14ac:dyDescent="0.3">
      <c r="A16" s="561" t="s">
        <v>7</v>
      </c>
      <c r="B16" s="563" t="s">
        <v>1791</v>
      </c>
      <c r="C16" s="562"/>
      <c r="D16" s="560"/>
    </row>
    <row r="17" spans="1:4" ht="52.5" customHeight="1" x14ac:dyDescent="0.3">
      <c r="A17" s="561" t="s">
        <v>8</v>
      </c>
      <c r="B17" s="563" t="s">
        <v>1792</v>
      </c>
      <c r="C17" s="562"/>
      <c r="D17" s="560"/>
    </row>
    <row r="18" spans="1:4" x14ac:dyDescent="0.3">
      <c r="A18" s="558">
        <v>5</v>
      </c>
      <c r="B18" s="560" t="s">
        <v>1793</v>
      </c>
      <c r="C18" s="560"/>
      <c r="D18" s="560"/>
    </row>
    <row r="19" spans="1:4" x14ac:dyDescent="0.3">
      <c r="A19" s="558">
        <v>6</v>
      </c>
      <c r="B19" s="559" t="s">
        <v>42</v>
      </c>
      <c r="C19" s="560"/>
      <c r="D19" s="560"/>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I17"/>
  <sheetViews>
    <sheetView showGridLines="0" view="pageLayout" zoomScaleNormal="100" workbookViewId="0"/>
  </sheetViews>
  <sheetFormatPr defaultColWidth="11.33203125" defaultRowHeight="14.4" x14ac:dyDescent="0.3"/>
  <cols>
    <col min="1" max="1" width="3.5546875" customWidth="1"/>
    <col min="2" max="2" width="50.109375" customWidth="1"/>
    <col min="6" max="6" width="15.33203125" customWidth="1"/>
  </cols>
  <sheetData>
    <row r="1" spans="1:9" ht="15.75" customHeight="1" x14ac:dyDescent="0.3">
      <c r="A1" s="564" t="s">
        <v>1715</v>
      </c>
      <c r="C1" s="487"/>
      <c r="D1" s="487"/>
      <c r="E1" s="487"/>
      <c r="F1" s="487"/>
    </row>
    <row r="2" spans="1:9" ht="15.75" customHeight="1" x14ac:dyDescent="0.3">
      <c r="A2" s="487"/>
      <c r="B2" s="487"/>
      <c r="C2" s="487"/>
      <c r="D2" s="487"/>
      <c r="E2" s="487"/>
      <c r="F2" s="487"/>
    </row>
    <row r="4" spans="1:9" x14ac:dyDescent="0.3">
      <c r="A4" s="1491"/>
      <c r="B4" s="1492"/>
      <c r="C4" s="565" t="s">
        <v>6</v>
      </c>
      <c r="D4" s="565" t="s">
        <v>7</v>
      </c>
      <c r="E4" s="565" t="s">
        <v>8</v>
      </c>
      <c r="F4" s="565" t="s">
        <v>43</v>
      </c>
      <c r="G4" s="561" t="s">
        <v>44</v>
      </c>
      <c r="H4" s="565" t="s">
        <v>162</v>
      </c>
      <c r="I4" s="565" t="s">
        <v>163</v>
      </c>
    </row>
    <row r="5" spans="1:9" ht="43.2" x14ac:dyDescent="0.3">
      <c r="A5" s="1493"/>
      <c r="B5" s="1494"/>
      <c r="C5" s="565" t="s">
        <v>1794</v>
      </c>
      <c r="D5" s="565" t="s">
        <v>1795</v>
      </c>
      <c r="E5" s="565" t="s">
        <v>1796</v>
      </c>
      <c r="F5" s="565" t="s">
        <v>1797</v>
      </c>
      <c r="G5" s="561" t="s">
        <v>949</v>
      </c>
      <c r="H5" s="565" t="s">
        <v>1798</v>
      </c>
      <c r="I5" s="565" t="s">
        <v>1799</v>
      </c>
    </row>
    <row r="6" spans="1:9" ht="28.8" x14ac:dyDescent="0.3">
      <c r="A6" s="569">
        <v>1</v>
      </c>
      <c r="B6" s="556" t="s">
        <v>1800</v>
      </c>
      <c r="C6" s="566"/>
      <c r="D6" s="566"/>
      <c r="E6" s="566"/>
      <c r="F6" s="566"/>
      <c r="G6" s="560"/>
      <c r="H6" s="566"/>
      <c r="I6" s="566"/>
    </row>
    <row r="7" spans="1:9" ht="23.25" customHeight="1" x14ac:dyDescent="0.3">
      <c r="A7" s="570" t="s">
        <v>1801</v>
      </c>
      <c r="B7" s="567" t="s">
        <v>1802</v>
      </c>
      <c r="C7" s="567"/>
      <c r="D7" s="567"/>
      <c r="E7" s="567"/>
      <c r="F7" s="567"/>
      <c r="G7" s="560"/>
      <c r="H7" s="567"/>
      <c r="I7" s="567"/>
    </row>
    <row r="8" spans="1:9" x14ac:dyDescent="0.3">
      <c r="A8" s="570" t="s">
        <v>1803</v>
      </c>
      <c r="B8" s="567" t="s">
        <v>1804</v>
      </c>
      <c r="C8" s="567"/>
      <c r="D8" s="567"/>
      <c r="E8" s="567"/>
      <c r="F8" s="567"/>
      <c r="G8" s="560"/>
      <c r="H8" s="567"/>
      <c r="I8" s="567"/>
    </row>
    <row r="9" spans="1:9" x14ac:dyDescent="0.3">
      <c r="A9" s="566">
        <v>2</v>
      </c>
      <c r="B9" s="566" t="s">
        <v>1805</v>
      </c>
      <c r="C9" s="566"/>
      <c r="D9" s="566"/>
      <c r="E9" s="566"/>
      <c r="F9" s="566"/>
      <c r="G9" s="560"/>
      <c r="H9" s="566"/>
      <c r="I9" s="566"/>
    </row>
    <row r="10" spans="1:9" x14ac:dyDescent="0.3">
      <c r="A10" s="566">
        <v>3</v>
      </c>
      <c r="B10" s="566" t="s">
        <v>1806</v>
      </c>
      <c r="C10" s="566"/>
      <c r="D10" s="566"/>
      <c r="E10" s="566"/>
      <c r="F10" s="566"/>
      <c r="G10" s="560"/>
      <c r="H10" s="566"/>
      <c r="I10" s="566"/>
    </row>
    <row r="11" spans="1:9" x14ac:dyDescent="0.3">
      <c r="A11" s="566">
        <v>4</v>
      </c>
      <c r="B11" s="566" t="s">
        <v>1807</v>
      </c>
      <c r="C11" s="566"/>
      <c r="D11" s="566"/>
      <c r="E11" s="566"/>
      <c r="F11" s="566"/>
      <c r="G11" s="560"/>
      <c r="H11" s="566"/>
      <c r="I11" s="566"/>
    </row>
    <row r="12" spans="1:9" x14ac:dyDescent="0.3">
      <c r="A12" s="568">
        <v>5</v>
      </c>
      <c r="B12" s="568" t="s">
        <v>1808</v>
      </c>
      <c r="C12" s="568"/>
      <c r="D12" s="568"/>
      <c r="E12" s="568"/>
      <c r="F12" s="568"/>
      <c r="G12" s="560"/>
      <c r="H12" s="568"/>
      <c r="I12" s="566"/>
    </row>
    <row r="13" spans="1:9" x14ac:dyDescent="0.3">
      <c r="A13" s="566">
        <v>6</v>
      </c>
      <c r="B13" s="566" t="s">
        <v>1809</v>
      </c>
      <c r="C13" s="566"/>
      <c r="D13" s="566"/>
      <c r="E13" s="566"/>
      <c r="F13" s="566"/>
      <c r="G13" s="560"/>
      <c r="H13" s="566"/>
      <c r="I13" s="566"/>
    </row>
    <row r="14" spans="1:9" x14ac:dyDescent="0.3">
      <c r="A14" s="566">
        <v>7</v>
      </c>
      <c r="B14" s="566" t="s">
        <v>1793</v>
      </c>
      <c r="C14" s="566"/>
      <c r="D14" s="566"/>
      <c r="E14" s="566"/>
      <c r="F14" s="566"/>
      <c r="G14" s="560"/>
      <c r="H14" s="566"/>
      <c r="I14" s="566"/>
    </row>
    <row r="15" spans="1:9" ht="28.8" x14ac:dyDescent="0.3">
      <c r="A15" s="570" t="s">
        <v>1810</v>
      </c>
      <c r="B15" s="567" t="s">
        <v>1811</v>
      </c>
      <c r="C15" s="566"/>
      <c r="D15" s="566"/>
      <c r="E15" s="566"/>
      <c r="F15" s="566"/>
      <c r="G15" s="560"/>
      <c r="H15" s="566"/>
      <c r="I15" s="566"/>
    </row>
    <row r="16" spans="1:9" x14ac:dyDescent="0.3">
      <c r="A16" s="570" t="s">
        <v>1812</v>
      </c>
      <c r="B16" s="567" t="s">
        <v>1802</v>
      </c>
      <c r="C16" s="566"/>
      <c r="D16" s="566"/>
      <c r="E16" s="566"/>
      <c r="F16" s="566"/>
      <c r="G16" s="560"/>
      <c r="H16" s="566"/>
      <c r="I16" s="566"/>
    </row>
    <row r="17" spans="1:9" x14ac:dyDescent="0.3">
      <c r="A17" s="569">
        <v>8</v>
      </c>
      <c r="B17" s="556" t="s">
        <v>1813</v>
      </c>
      <c r="C17" s="566"/>
      <c r="D17" s="566"/>
      <c r="E17" s="566"/>
      <c r="F17" s="566"/>
      <c r="G17" s="560"/>
      <c r="H17" s="566"/>
      <c r="I17" s="566"/>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9" tint="0.79998168889431442"/>
    <pageSetUpPr fitToPage="1"/>
  </sheetPr>
  <dimension ref="A1:C23"/>
  <sheetViews>
    <sheetView showGridLines="0" view="pageLayout" zoomScaleNormal="100" workbookViewId="0"/>
  </sheetViews>
  <sheetFormatPr defaultColWidth="11.33203125" defaultRowHeight="14.4" x14ac:dyDescent="0.3"/>
  <cols>
    <col min="1" max="1" width="6.88671875" style="69" customWidth="1"/>
    <col min="2" max="2" width="51.5546875" customWidth="1"/>
    <col min="3" max="3" width="21.6640625" customWidth="1"/>
  </cols>
  <sheetData>
    <row r="1" spans="1:3" ht="18" x14ac:dyDescent="0.35">
      <c r="A1" s="571" t="s">
        <v>1716</v>
      </c>
    </row>
    <row r="3" spans="1:3" x14ac:dyDescent="0.3">
      <c r="A3" s="1493"/>
      <c r="B3" s="1494"/>
      <c r="C3" s="565" t="s">
        <v>6</v>
      </c>
    </row>
    <row r="4" spans="1:3" x14ac:dyDescent="0.3">
      <c r="A4" s="1495" t="s">
        <v>1814</v>
      </c>
      <c r="B4" s="1495"/>
      <c r="C4" s="1495"/>
    </row>
    <row r="5" spans="1:3" x14ac:dyDescent="0.3">
      <c r="A5" s="565">
        <v>1</v>
      </c>
      <c r="B5" s="566" t="s">
        <v>1815</v>
      </c>
      <c r="C5" s="566"/>
    </row>
    <row r="6" spans="1:3" x14ac:dyDescent="0.3">
      <c r="A6" s="565">
        <v>2</v>
      </c>
      <c r="B6" s="566" t="s">
        <v>1816</v>
      </c>
      <c r="C6" s="566"/>
    </row>
    <row r="7" spans="1:3" x14ac:dyDescent="0.3">
      <c r="A7" s="565">
        <v>3</v>
      </c>
      <c r="B7" s="566" t="s">
        <v>1817</v>
      </c>
      <c r="C7" s="566"/>
    </row>
    <row r="8" spans="1:3" x14ac:dyDescent="0.3">
      <c r="A8" s="565">
        <v>4</v>
      </c>
      <c r="B8" s="566" t="s">
        <v>1818</v>
      </c>
      <c r="C8" s="566"/>
    </row>
    <row r="9" spans="1:3" x14ac:dyDescent="0.3">
      <c r="A9" s="1495" t="s">
        <v>1819</v>
      </c>
      <c r="B9" s="1495"/>
      <c r="C9" s="1495"/>
    </row>
    <row r="10" spans="1:3" x14ac:dyDescent="0.3">
      <c r="A10" s="565">
        <v>5</v>
      </c>
      <c r="B10" s="566" t="s">
        <v>1815</v>
      </c>
      <c r="C10" s="566"/>
    </row>
    <row r="11" spans="1:3" x14ac:dyDescent="0.3">
      <c r="A11" s="565">
        <v>6</v>
      </c>
      <c r="B11" s="566" t="s">
        <v>1816</v>
      </c>
      <c r="C11" s="566"/>
    </row>
    <row r="12" spans="1:3" x14ac:dyDescent="0.3">
      <c r="A12" s="565">
        <v>7</v>
      </c>
      <c r="B12" s="566" t="s">
        <v>1817</v>
      </c>
      <c r="C12" s="566"/>
    </row>
    <row r="13" spans="1:3" x14ac:dyDescent="0.3">
      <c r="A13" s="565">
        <v>8</v>
      </c>
      <c r="B13" s="566" t="s">
        <v>1818</v>
      </c>
      <c r="C13" s="566"/>
    </row>
    <row r="14" spans="1:3" x14ac:dyDescent="0.3">
      <c r="A14" s="1495" t="s">
        <v>1820</v>
      </c>
      <c r="B14" s="1495"/>
      <c r="C14" s="1495"/>
    </row>
    <row r="15" spans="1:3" x14ac:dyDescent="0.3">
      <c r="A15" s="565">
        <v>9</v>
      </c>
      <c r="B15" s="566" t="s">
        <v>1815</v>
      </c>
      <c r="C15" s="566"/>
    </row>
    <row r="16" spans="1:3" x14ac:dyDescent="0.3">
      <c r="A16" s="565">
        <v>10</v>
      </c>
      <c r="B16" s="566" t="s">
        <v>1816</v>
      </c>
      <c r="C16" s="566"/>
    </row>
    <row r="17" spans="1:3" x14ac:dyDescent="0.3">
      <c r="A17" s="565">
        <v>11</v>
      </c>
      <c r="B17" s="566" t="s">
        <v>1817</v>
      </c>
      <c r="C17" s="566"/>
    </row>
    <row r="18" spans="1:3" x14ac:dyDescent="0.3">
      <c r="A18" s="565">
        <v>12</v>
      </c>
      <c r="B18" s="566" t="s">
        <v>1818</v>
      </c>
      <c r="C18" s="566"/>
    </row>
    <row r="19" spans="1:3" x14ac:dyDescent="0.3">
      <c r="A19" s="1495" t="s">
        <v>1821</v>
      </c>
      <c r="B19" s="1495"/>
      <c r="C19" s="1495"/>
    </row>
    <row r="20" spans="1:3" x14ac:dyDescent="0.3">
      <c r="A20" s="565">
        <v>13</v>
      </c>
      <c r="B20" s="566" t="s">
        <v>1815</v>
      </c>
      <c r="C20" s="566"/>
    </row>
    <row r="21" spans="1:3" x14ac:dyDescent="0.3">
      <c r="A21" s="565">
        <v>14</v>
      </c>
      <c r="B21" s="566" t="s">
        <v>1816</v>
      </c>
      <c r="C21" s="566"/>
    </row>
    <row r="22" spans="1:3" x14ac:dyDescent="0.3">
      <c r="A22" s="565">
        <v>15</v>
      </c>
      <c r="B22" s="566" t="s">
        <v>1817</v>
      </c>
      <c r="C22" s="566"/>
    </row>
    <row r="23" spans="1:3" x14ac:dyDescent="0.3">
      <c r="A23" s="565">
        <v>16</v>
      </c>
      <c r="B23" s="566" t="s">
        <v>1818</v>
      </c>
      <c r="C23" s="566"/>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122</vt:i4>
      </vt:variant>
      <vt:variant>
        <vt:lpstr>Pojmenované oblasti</vt:lpstr>
      </vt:variant>
      <vt:variant>
        <vt:i4>17</vt:i4>
      </vt:variant>
    </vt:vector>
  </HeadingPairs>
  <TitlesOfParts>
    <vt:vector size="139" baseType="lpstr">
      <vt:lpstr>Definice_Legenda</vt:lpstr>
      <vt:lpstr>OBSAH</vt:lpstr>
      <vt:lpstr>obec. zásady</vt:lpstr>
      <vt:lpstr>POTVRZENÍ</vt:lpstr>
      <vt:lpstr>ZÁSADY</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List3</vt:lpstr>
      <vt:lpstr>EU CRB</vt:lpstr>
      <vt:lpstr>EU CR1</vt:lpstr>
      <vt:lpstr>EU CR1-A</vt:lpstr>
      <vt:lpstr>EU CR2</vt:lpstr>
      <vt:lpstr>EU CR2a</vt:lpstr>
      <vt:lpstr>EU CQ1</vt:lpstr>
      <vt:lpstr>EU CQ2</vt:lpstr>
      <vt:lpstr>EU CQ3</vt:lpstr>
      <vt:lpstr>EU CQ4</vt:lpstr>
      <vt:lpstr>List4</vt:lpstr>
      <vt:lpstr> EU CQ5</vt:lpstr>
      <vt:lpstr>EU CQ6</vt:lpstr>
      <vt:lpstr>EU CQ7</vt:lpstr>
      <vt:lpstr>EU CQ8</vt:lpstr>
      <vt:lpstr>PŘÍLOHA XVII</vt:lpstr>
      <vt:lpstr>List1</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List2</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EBA_GL_2018_01</vt:lpstr>
      <vt:lpstr>IFRS9 (468)</vt:lpstr>
      <vt:lpstr>EU CQ1</vt:lpstr>
      <vt:lpstr>EU CQ2</vt:lpstr>
      <vt:lpstr>EU CQ3</vt:lpstr>
      <vt:lpstr>EU CQ4</vt:lpstr>
      <vt:lpstr>EU CQ5</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2025-08-05T06:26:25Z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3" name="_NewReviewCycle">
    <vt:lpwstr/>
  </property>
  <property fmtid="{D5CDD505-2E9C-101B-9397-08002B2CF9AE}" pid="5" name="MSIP_Label_5a4c8a11-288c-4319-97a7-d17eb67ef1aa_Enabled">
    <vt:lpwstr>true</vt:lpwstr>
  </property>
  <property fmtid="{D5CDD505-2E9C-101B-9397-08002B2CF9AE}" pid="6" name="MSIP_Label_5a4c8a11-288c-4319-97a7-d17eb67ef1aa_SetDate">
    <vt:lpwstr>2022-04-25T12:46:45Z</vt:lpwstr>
  </property>
  <property fmtid="{D5CDD505-2E9C-101B-9397-08002B2CF9AE}" pid="7" name="MSIP_Label_5a4c8a11-288c-4319-97a7-d17eb67ef1aa_Method">
    <vt:lpwstr>Privileged</vt:lpwstr>
  </property>
  <property fmtid="{D5CDD505-2E9C-101B-9397-08002B2CF9AE}" pid="8" name="MSIP_Label_5a4c8a11-288c-4319-97a7-d17eb67ef1aa_Name">
    <vt:lpwstr>5a4c8a11-288c-4319-97a7-d17eb67ef1aa</vt:lpwstr>
  </property>
  <property fmtid="{D5CDD505-2E9C-101B-9397-08002B2CF9AE}" pid="9" name="MSIP_Label_5a4c8a11-288c-4319-97a7-d17eb67ef1aa_SiteId">
    <vt:lpwstr>e70aafb3-2e89-46a5-ba50-66803e8a4411</vt:lpwstr>
  </property>
  <property fmtid="{D5CDD505-2E9C-101B-9397-08002B2CF9AE}" pid="10" name="MSIP_Label_5a4c8a11-288c-4319-97a7-d17eb67ef1aa_ActionId">
    <vt:lpwstr>ff84f10d-f6a4-4c6f-a14e-df53c0f73a22</vt:lpwstr>
  </property>
  <property fmtid="{D5CDD505-2E9C-101B-9397-08002B2CF9AE}" pid="11" name="MSIP_Label_5a4c8a11-288c-4319-97a7-d17eb67ef1aa_ContentBits">
    <vt:lpwstr>0</vt:lpwstr>
  </property>
  <property fmtid="{D5CDD505-2E9C-101B-9397-08002B2CF9AE}" pid="12" name="MSIP_Label_38939b85-7e40-4a1d-91e1-0e84c3b219d7_Enabled">
    <vt:lpwstr>true</vt:lpwstr>
  </property>
  <property fmtid="{D5CDD505-2E9C-101B-9397-08002B2CF9AE}" pid="13" name="MSIP_Label_38939b85-7e40-4a1d-91e1-0e84c3b219d7_SetDate">
    <vt:lpwstr>2024-02-19T13:38:58Z</vt:lpwstr>
  </property>
  <property fmtid="{D5CDD505-2E9C-101B-9397-08002B2CF9AE}" pid="14" name="MSIP_Label_38939b85-7e40-4a1d-91e1-0e84c3b219d7_Method">
    <vt:lpwstr>Standard</vt:lpwstr>
  </property>
  <property fmtid="{D5CDD505-2E9C-101B-9397-08002B2CF9AE}" pid="15" name="MSIP_Label_38939b85-7e40-4a1d-91e1-0e84c3b219d7_Name">
    <vt:lpwstr>38939b85-7e40-4a1d-91e1-0e84c3b219d7</vt:lpwstr>
  </property>
  <property fmtid="{D5CDD505-2E9C-101B-9397-08002B2CF9AE}" pid="16" name="MSIP_Label_38939b85-7e40-4a1d-91e1-0e84c3b219d7_SiteId">
    <vt:lpwstr>3ad0376a-54d3-49a6-9e20-52de0a92fc89</vt:lpwstr>
  </property>
  <property fmtid="{D5CDD505-2E9C-101B-9397-08002B2CF9AE}" pid="17" name="MSIP_Label_38939b85-7e40-4a1d-91e1-0e84c3b219d7_ActionId">
    <vt:lpwstr>3b10ad98-d2ac-46b7-a7aa-1c84c3fe7394</vt:lpwstr>
  </property>
  <property fmtid="{D5CDD505-2E9C-101B-9397-08002B2CF9AE}" pid="18" name="MSIP_Label_38939b85-7e40-4a1d-91e1-0e84c3b219d7_ContentBits">
    <vt:lpwstr>0</vt:lpwstr>
  </property>
</Properties>
</file>